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ages\8chan\_vtwbg_\chuubanitics\"/>
    </mc:Choice>
  </mc:AlternateContent>
  <xr:revisionPtr revIDLastSave="0" documentId="8_{D10E4028-CBAC-4566-A1C9-D74E04B38FCC}" xr6:coauthVersionLast="47" xr6:coauthVersionMax="47" xr10:uidLastSave="{00000000-0000-0000-0000-000000000000}"/>
  <bookViews>
    <workbookView xWindow="3900" yWindow="1080" windowWidth="22935" windowHeight="13335" activeTab="2" xr2:uid="{B39BA1F0-E037-43B1-AE69-EF292E7BFC0C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E14" i="3"/>
  <c r="E12" i="3"/>
  <c r="E15" i="3" s="1"/>
  <c r="E11" i="3"/>
  <c r="E18" i="3" s="1"/>
  <c r="E19" i="3" s="1"/>
  <c r="E16" i="3"/>
  <c r="B16" i="3"/>
  <c r="B12" i="3"/>
  <c r="B11" i="3"/>
  <c r="B14" i="3" s="1"/>
  <c r="B18" i="3" s="1"/>
  <c r="B19" i="3" s="1"/>
  <c r="B20" i="3" s="1"/>
  <c r="F14" i="1"/>
  <c r="L13" i="1"/>
  <c r="L14" i="1"/>
  <c r="L15" i="1"/>
  <c r="L16" i="1"/>
  <c r="L12" i="1"/>
  <c r="J12" i="1"/>
  <c r="K12" i="1"/>
  <c r="J13" i="1"/>
  <c r="K13" i="1" s="1"/>
  <c r="J14" i="1"/>
  <c r="K14" i="1" s="1"/>
  <c r="J15" i="1"/>
  <c r="K15" i="1" s="1"/>
  <c r="J16" i="1"/>
  <c r="K16" i="1" s="1"/>
  <c r="I13" i="1"/>
  <c r="I14" i="1"/>
  <c r="I15" i="1"/>
  <c r="I16" i="1"/>
  <c r="I12" i="1"/>
  <c r="Q8" i="1"/>
  <c r="N8" i="1"/>
  <c r="M8" i="1"/>
  <c r="H6" i="1"/>
  <c r="H5" i="1"/>
  <c r="P2" i="1"/>
  <c r="P6" i="1" s="1"/>
  <c r="M1" i="1"/>
  <c r="F8" i="1"/>
  <c r="F6" i="1"/>
  <c r="F5" i="1"/>
  <c r="G1" i="1"/>
  <c r="B1" i="1"/>
  <c r="E20" i="3" l="1"/>
  <c r="E17" i="3"/>
  <c r="B17" i="3"/>
  <c r="B22" i="3" s="1"/>
  <c r="L17" i="1"/>
  <c r="K17" i="1"/>
  <c r="E22" i="3" l="1"/>
  <c r="E23" i="3" s="1"/>
  <c r="B23" i="3"/>
  <c r="B24" i="3" s="1"/>
  <c r="B28" i="3"/>
  <c r="E28" i="3" l="1"/>
  <c r="B25" i="3"/>
  <c r="E25" i="3"/>
  <c r="E24" i="3"/>
</calcChain>
</file>

<file path=xl/sharedStrings.xml><?xml version="1.0" encoding="utf-8"?>
<sst xmlns="http://schemas.openxmlformats.org/spreadsheetml/2006/main" count="95" uniqueCount="70">
  <si>
    <t>Area of Moriji</t>
  </si>
  <si>
    <t>755 184 km^2</t>
  </si>
  <si>
    <t>tip to tip</t>
  </si>
  <si>
    <t>pixels</t>
  </si>
  <si>
    <t>Planet diameter</t>
  </si>
  <si>
    <t>pixel width</t>
  </si>
  <si>
    <t>pixel area</t>
  </si>
  <si>
    <t>Moriji area</t>
  </si>
  <si>
    <t>px^2</t>
  </si>
  <si>
    <t>km^2</t>
  </si>
  <si>
    <t>Dis</t>
  </si>
  <si>
    <t>Doku Ro</t>
  </si>
  <si>
    <t>Memento</t>
  </si>
  <si>
    <t>Capital</t>
  </si>
  <si>
    <t>Andorra</t>
  </si>
  <si>
    <t>Rengoku-Shi</t>
  </si>
  <si>
    <t>Styx</t>
  </si>
  <si>
    <t>Acheron</t>
  </si>
  <si>
    <t>Cocytus</t>
  </si>
  <si>
    <t>Lethe</t>
  </si>
  <si>
    <t>Phlegethon</t>
  </si>
  <si>
    <t>blender units</t>
  </si>
  <si>
    <t>kilometers</t>
  </si>
  <si>
    <t>width of overall map</t>
  </si>
  <si>
    <t>elevationf of mont Mori</t>
  </si>
  <si>
    <t>sq kilometer</t>
  </si>
  <si>
    <t>sq km to sq mile conversion</t>
  </si>
  <si>
    <t>sq miles</t>
  </si>
  <si>
    <t>population</t>
  </si>
  <si>
    <t>16-32</t>
  </si>
  <si>
    <t>32-64</t>
  </si>
  <si>
    <t>64-128</t>
  </si>
  <si>
    <t>0-16</t>
  </si>
  <si>
    <t>128-256</t>
  </si>
  <si>
    <t>256-512</t>
  </si>
  <si>
    <t>shipyards</t>
  </si>
  <si>
    <t>corvette</t>
  </si>
  <si>
    <t>Build time (years)</t>
  </si>
  <si>
    <t>frigate</t>
  </si>
  <si>
    <t xml:space="preserve">ship of the line </t>
  </si>
  <si>
    <t>Year (VTE)</t>
  </si>
  <si>
    <t>Simple case</t>
  </si>
  <si>
    <t>W</t>
  </si>
  <si>
    <t>H</t>
  </si>
  <si>
    <t>L</t>
  </si>
  <si>
    <t>A</t>
  </si>
  <si>
    <t>P</t>
  </si>
  <si>
    <t>F</t>
  </si>
  <si>
    <t>T</t>
  </si>
  <si>
    <t>E</t>
  </si>
  <si>
    <t>del</t>
  </si>
  <si>
    <t>V</t>
  </si>
  <si>
    <t>U</t>
  </si>
  <si>
    <t>Cc</t>
  </si>
  <si>
    <t>Ac</t>
  </si>
  <si>
    <t>m</t>
  </si>
  <si>
    <t>v</t>
  </si>
  <si>
    <t>Vd</t>
  </si>
  <si>
    <t>VFE</t>
  </si>
  <si>
    <t>Cc_out</t>
  </si>
  <si>
    <t>Ratio</t>
  </si>
  <si>
    <t>E_mag</t>
  </si>
  <si>
    <t>U_base</t>
  </si>
  <si>
    <t>K_strain</t>
  </si>
  <si>
    <t>del_total</t>
  </si>
  <si>
    <t>dL</t>
  </si>
  <si>
    <t>S_total</t>
  </si>
  <si>
    <t>Inf rifle</t>
  </si>
  <si>
    <t>R</t>
  </si>
  <si>
    <t>S_base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</si>
</sst>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E+00"/>
    <numFmt numFmtId="165" formatCode="0.000000"/>
    <numFmt numFmtId="167" formatCode="0.000E+00"/>
    <numFmt numFmtId="170" formatCode="0.0000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49" fontId="0" fillId="0" borderId="0" xfId="0" applyNumberFormat="1"/>
    <xf numFmtId="11" fontId="0" fillId="0" borderId="0" xfId="0" applyNumberFormat="1"/>
    <xf numFmtId="0" fontId="0" fillId="0" borderId="0" xfId="0" applyNumberFormat="1"/>
    <xf numFmtId="167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8B01-26B3-4E3B-A816-526F3F1CC4D7}">
  <dimension ref="A1:Q21"/>
  <sheetViews>
    <sheetView topLeftCell="B1" zoomScale="160" zoomScaleNormal="160" workbookViewId="0">
      <selection activeCell="G6" sqref="G6"/>
    </sheetView>
  </sheetViews>
  <sheetFormatPr defaultRowHeight="15" x14ac:dyDescent="0.25"/>
  <cols>
    <col min="2" max="2" width="15.7109375" style="1" bestFit="1" customWidth="1"/>
    <col min="5" max="5" width="15.5703125" customWidth="1"/>
    <col min="7" max="7" width="11.5703125" bestFit="1" customWidth="1"/>
    <col min="12" max="12" width="14.42578125" style="3" customWidth="1"/>
    <col min="13" max="13" width="9.140625" style="4"/>
  </cols>
  <sheetData>
    <row r="1" spans="1:17" x14ac:dyDescent="0.25">
      <c r="A1">
        <v>1.8609420000000002E-2</v>
      </c>
      <c r="B1" s="1">
        <f>A1/A2*B2</f>
        <v>755184.17995226732</v>
      </c>
      <c r="E1" t="s">
        <v>2</v>
      </c>
      <c r="F1">
        <v>0.25325323999999999</v>
      </c>
      <c r="G1" s="2">
        <f>F1/F2*G2</f>
        <v>1613.4763920399998</v>
      </c>
      <c r="H1">
        <v>875.85</v>
      </c>
      <c r="I1" t="s">
        <v>3</v>
      </c>
      <c r="L1" s="3">
        <v>4</v>
      </c>
      <c r="M1" s="4">
        <f>L1*M2/L2</f>
        <v>7.8706165465365849</v>
      </c>
      <c r="O1">
        <v>1000</v>
      </c>
      <c r="P1">
        <v>3.9464999999999999</v>
      </c>
    </row>
    <row r="2" spans="1:17" x14ac:dyDescent="0.25">
      <c r="A2">
        <v>12.57</v>
      </c>
      <c r="B2" s="1">
        <v>510100000</v>
      </c>
      <c r="E2" t="s">
        <v>4</v>
      </c>
      <c r="F2">
        <v>2</v>
      </c>
      <c r="G2">
        <v>12742</v>
      </c>
      <c r="L2" s="3">
        <v>820</v>
      </c>
      <c r="M2" s="4">
        <v>1613.4763920399998</v>
      </c>
      <c r="O2">
        <v>1024</v>
      </c>
      <c r="P2">
        <f>P1*O2/O1</f>
        <v>4.0412159999999995</v>
      </c>
    </row>
    <row r="4" spans="1:17" x14ac:dyDescent="0.25">
      <c r="A4" t="s">
        <v>0</v>
      </c>
      <c r="B4" s="1" t="s">
        <v>1</v>
      </c>
      <c r="F4">
        <v>1024</v>
      </c>
      <c r="H4">
        <v>4096</v>
      </c>
    </row>
    <row r="5" spans="1:17" x14ac:dyDescent="0.25">
      <c r="E5" t="s">
        <v>5</v>
      </c>
      <c r="F5">
        <f>G1/H1</f>
        <v>1.8421834698178909</v>
      </c>
      <c r="H5">
        <f>F5/4</f>
        <v>0.46054586745447273</v>
      </c>
    </row>
    <row r="6" spans="1:17" x14ac:dyDescent="0.25">
      <c r="E6" t="s">
        <v>6</v>
      </c>
      <c r="F6">
        <f>F5*F5</f>
        <v>3.3936399364702843</v>
      </c>
      <c r="H6">
        <f>H5*H5</f>
        <v>0.21210249602939277</v>
      </c>
      <c r="M6" s="4" t="s">
        <v>23</v>
      </c>
      <c r="N6" t="s">
        <v>24</v>
      </c>
      <c r="P6">
        <f>P2*F5</f>
        <v>7.4446613131635768</v>
      </c>
    </row>
    <row r="7" spans="1:17" x14ac:dyDescent="0.25">
      <c r="E7" t="s">
        <v>7</v>
      </c>
      <c r="F7">
        <v>223003</v>
      </c>
      <c r="G7" t="s">
        <v>8</v>
      </c>
      <c r="L7" s="3" t="s">
        <v>21</v>
      </c>
      <c r="M7" s="4">
        <v>1000</v>
      </c>
      <c r="N7">
        <v>9.4600000000000009</v>
      </c>
    </row>
    <row r="8" spans="1:17" x14ac:dyDescent="0.25">
      <c r="F8">
        <f>F7*F6</f>
        <v>756791.88675268285</v>
      </c>
      <c r="G8" t="s">
        <v>9</v>
      </c>
      <c r="L8" s="3" t="s">
        <v>22</v>
      </c>
      <c r="M8" s="4">
        <f>H4*H5</f>
        <v>1886.3958730935203</v>
      </c>
      <c r="N8">
        <f>N7*M8/M7</f>
        <v>17.845304959464706</v>
      </c>
      <c r="P8">
        <v>7444</v>
      </c>
      <c r="Q8">
        <f>P8/F5</f>
        <v>4040.8570166661393</v>
      </c>
    </row>
    <row r="10" spans="1:17" x14ac:dyDescent="0.25">
      <c r="I10" t="s">
        <v>26</v>
      </c>
      <c r="J10">
        <v>0.386102</v>
      </c>
    </row>
    <row r="11" spans="1:17" x14ac:dyDescent="0.25">
      <c r="H11" t="s">
        <v>3</v>
      </c>
      <c r="I11" t="s">
        <v>25</v>
      </c>
      <c r="J11" t="s">
        <v>27</v>
      </c>
      <c r="K11" t="s">
        <v>28</v>
      </c>
      <c r="M11" s="4" t="s">
        <v>32</v>
      </c>
    </row>
    <row r="12" spans="1:17" x14ac:dyDescent="0.25">
      <c r="C12" t="s">
        <v>10</v>
      </c>
      <c r="G12">
        <v>24</v>
      </c>
      <c r="H12">
        <v>853725</v>
      </c>
      <c r="I12">
        <f>$H$6*H12</f>
        <v>181077.20342269333</v>
      </c>
      <c r="J12">
        <f>$J$10*I12</f>
        <v>69914.270395908738</v>
      </c>
      <c r="K12">
        <f>J12*G12</f>
        <v>1677942.4895018097</v>
      </c>
      <c r="L12" s="3">
        <f>I12*G12</f>
        <v>4345852.8821446402</v>
      </c>
      <c r="M12" s="4" t="s">
        <v>29</v>
      </c>
    </row>
    <row r="13" spans="1:17" x14ac:dyDescent="0.25">
      <c r="C13" t="s">
        <v>11</v>
      </c>
      <c r="G13">
        <v>48</v>
      </c>
      <c r="H13">
        <v>1065963</v>
      </c>
      <c r="I13">
        <f t="shared" ref="I13:I16" si="0">$H$6*H13</f>
        <v>226093.41297497961</v>
      </c>
      <c r="J13">
        <f t="shared" ref="J13:J16" si="1">$J$10*I13</f>
        <v>87295.118936465573</v>
      </c>
      <c r="K13">
        <f t="shared" ref="K13:K16" si="2">J13*G13</f>
        <v>4190165.7089503473</v>
      </c>
      <c r="L13" s="3">
        <f t="shared" ref="L13:L16" si="3">I13*G13</f>
        <v>10852483.822799021</v>
      </c>
      <c r="M13" s="4" t="s">
        <v>30</v>
      </c>
    </row>
    <row r="14" spans="1:17" x14ac:dyDescent="0.25">
      <c r="C14" t="s">
        <v>12</v>
      </c>
      <c r="D14" t="s">
        <v>13</v>
      </c>
      <c r="F14">
        <f>500/H5</f>
        <v>1085.6681936233583</v>
      </c>
      <c r="G14">
        <v>96</v>
      </c>
      <c r="H14">
        <v>655186</v>
      </c>
      <c r="I14">
        <f t="shared" si="0"/>
        <v>138966.58596351373</v>
      </c>
      <c r="J14">
        <f t="shared" si="1"/>
        <v>53655.276773684578</v>
      </c>
      <c r="K14">
        <f t="shared" si="2"/>
        <v>5150906.5702737197</v>
      </c>
      <c r="L14" s="3">
        <f t="shared" si="3"/>
        <v>13340792.252497319</v>
      </c>
      <c r="M14" s="4" t="s">
        <v>31</v>
      </c>
    </row>
    <row r="15" spans="1:17" x14ac:dyDescent="0.25">
      <c r="C15" t="s">
        <v>14</v>
      </c>
      <c r="G15">
        <v>192</v>
      </c>
      <c r="H15">
        <v>199796</v>
      </c>
      <c r="I15">
        <f t="shared" si="0"/>
        <v>42377.230296688555</v>
      </c>
      <c r="J15">
        <f t="shared" si="1"/>
        <v>16361.933372012045</v>
      </c>
      <c r="K15">
        <f t="shared" si="2"/>
        <v>3141491.2074263124</v>
      </c>
      <c r="L15" s="3">
        <f t="shared" si="3"/>
        <v>8136428.216964202</v>
      </c>
      <c r="M15" s="4" t="s">
        <v>33</v>
      </c>
    </row>
    <row r="16" spans="1:17" x14ac:dyDescent="0.25">
      <c r="C16" t="s">
        <v>15</v>
      </c>
      <c r="G16">
        <v>384</v>
      </c>
      <c r="H16">
        <v>56477</v>
      </c>
      <c r="I16">
        <f t="shared" si="0"/>
        <v>11978.912668252015</v>
      </c>
      <c r="J16">
        <f t="shared" si="1"/>
        <v>4625.0821390374394</v>
      </c>
      <c r="K16">
        <f t="shared" si="2"/>
        <v>1776031.5413903766</v>
      </c>
      <c r="L16" s="3">
        <f t="shared" si="3"/>
        <v>4599902.4646087736</v>
      </c>
      <c r="M16" s="4" t="s">
        <v>34</v>
      </c>
    </row>
    <row r="17" spans="3:12" x14ac:dyDescent="0.25">
      <c r="C17" t="s">
        <v>16</v>
      </c>
      <c r="K17">
        <f>SUM(K12:K16)</f>
        <v>15936537.517542565</v>
      </c>
      <c r="L17" s="3">
        <f>SUM(L12:L16)</f>
        <v>41275459.639013954</v>
      </c>
    </row>
    <row r="18" spans="3:12" x14ac:dyDescent="0.25">
      <c r="C18" t="s">
        <v>17</v>
      </c>
    </row>
    <row r="19" spans="3:12" x14ac:dyDescent="0.25">
      <c r="C19" t="s">
        <v>18</v>
      </c>
    </row>
    <row r="20" spans="3:12" x14ac:dyDescent="0.25">
      <c r="C20" t="s">
        <v>19</v>
      </c>
    </row>
    <row r="21" spans="3:12" x14ac:dyDescent="0.25">
      <c r="C2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22075-9A63-4377-8584-E18A5E2BBEF2}">
  <dimension ref="A1:F123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35</v>
      </c>
      <c r="B1">
        <v>25</v>
      </c>
    </row>
    <row r="2" spans="1:6" x14ac:dyDescent="0.25">
      <c r="B2" t="s">
        <v>37</v>
      </c>
      <c r="F2" t="s">
        <v>40</v>
      </c>
    </row>
    <row r="3" spans="1:6" x14ac:dyDescent="0.25">
      <c r="A3" t="s">
        <v>36</v>
      </c>
      <c r="B3">
        <v>1.5</v>
      </c>
      <c r="F3">
        <v>1000</v>
      </c>
    </row>
    <row r="4" spans="1:6" x14ac:dyDescent="0.25">
      <c r="A4" t="s">
        <v>38</v>
      </c>
      <c r="B4">
        <v>2</v>
      </c>
      <c r="F4">
        <v>1001</v>
      </c>
    </row>
    <row r="5" spans="1:6" x14ac:dyDescent="0.25">
      <c r="A5" t="s">
        <v>39</v>
      </c>
      <c r="B5">
        <v>3</v>
      </c>
      <c r="F5">
        <v>1002</v>
      </c>
    </row>
    <row r="6" spans="1:6" x14ac:dyDescent="0.25">
      <c r="F6">
        <v>1003</v>
      </c>
    </row>
    <row r="7" spans="1:6" x14ac:dyDescent="0.25">
      <c r="F7">
        <v>1004</v>
      </c>
    </row>
    <row r="8" spans="1:6" x14ac:dyDescent="0.25">
      <c r="F8">
        <v>1005</v>
      </c>
    </row>
    <row r="9" spans="1:6" x14ac:dyDescent="0.25">
      <c r="F9">
        <v>1006</v>
      </c>
    </row>
    <row r="10" spans="1:6" x14ac:dyDescent="0.25">
      <c r="F10">
        <v>1007</v>
      </c>
    </row>
    <row r="11" spans="1:6" x14ac:dyDescent="0.25">
      <c r="F11">
        <v>1008</v>
      </c>
    </row>
    <row r="12" spans="1:6" x14ac:dyDescent="0.25">
      <c r="F12">
        <v>1009</v>
      </c>
    </row>
    <row r="13" spans="1:6" x14ac:dyDescent="0.25">
      <c r="F13">
        <v>1010</v>
      </c>
    </row>
    <row r="14" spans="1:6" x14ac:dyDescent="0.25">
      <c r="F14">
        <v>1011</v>
      </c>
    </row>
    <row r="15" spans="1:6" x14ac:dyDescent="0.25">
      <c r="F15">
        <v>1012</v>
      </c>
    </row>
    <row r="16" spans="1:6" x14ac:dyDescent="0.25">
      <c r="F16">
        <v>1013</v>
      </c>
    </row>
    <row r="17" spans="6:6" x14ac:dyDescent="0.25">
      <c r="F17">
        <v>1014</v>
      </c>
    </row>
    <row r="18" spans="6:6" x14ac:dyDescent="0.25">
      <c r="F18">
        <v>1015</v>
      </c>
    </row>
    <row r="19" spans="6:6" x14ac:dyDescent="0.25">
      <c r="F19">
        <v>1016</v>
      </c>
    </row>
    <row r="20" spans="6:6" x14ac:dyDescent="0.25">
      <c r="F20">
        <v>1017</v>
      </c>
    </row>
    <row r="21" spans="6:6" x14ac:dyDescent="0.25">
      <c r="F21">
        <v>1018</v>
      </c>
    </row>
    <row r="22" spans="6:6" x14ac:dyDescent="0.25">
      <c r="F22">
        <v>1019</v>
      </c>
    </row>
    <row r="23" spans="6:6" x14ac:dyDescent="0.25">
      <c r="F23">
        <v>1020</v>
      </c>
    </row>
    <row r="24" spans="6:6" x14ac:dyDescent="0.25">
      <c r="F24">
        <v>1021</v>
      </c>
    </row>
    <row r="25" spans="6:6" x14ac:dyDescent="0.25">
      <c r="F25">
        <v>1022</v>
      </c>
    </row>
    <row r="26" spans="6:6" x14ac:dyDescent="0.25">
      <c r="F26">
        <v>1023</v>
      </c>
    </row>
    <row r="27" spans="6:6" x14ac:dyDescent="0.25">
      <c r="F27">
        <v>1024</v>
      </c>
    </row>
    <row r="28" spans="6:6" x14ac:dyDescent="0.25">
      <c r="F28">
        <v>1025</v>
      </c>
    </row>
    <row r="29" spans="6:6" x14ac:dyDescent="0.25">
      <c r="F29">
        <v>1026</v>
      </c>
    </row>
    <row r="30" spans="6:6" x14ac:dyDescent="0.25">
      <c r="F30">
        <v>1027</v>
      </c>
    </row>
    <row r="31" spans="6:6" x14ac:dyDescent="0.25">
      <c r="F31">
        <v>1028</v>
      </c>
    </row>
    <row r="32" spans="6:6" x14ac:dyDescent="0.25">
      <c r="F32">
        <v>1029</v>
      </c>
    </row>
    <row r="33" spans="6:6" x14ac:dyDescent="0.25">
      <c r="F33">
        <v>1030</v>
      </c>
    </row>
    <row r="34" spans="6:6" x14ac:dyDescent="0.25">
      <c r="F34">
        <v>1031</v>
      </c>
    </row>
    <row r="35" spans="6:6" x14ac:dyDescent="0.25">
      <c r="F35">
        <v>1032</v>
      </c>
    </row>
    <row r="36" spans="6:6" x14ac:dyDescent="0.25">
      <c r="F36">
        <v>1033</v>
      </c>
    </row>
    <row r="37" spans="6:6" x14ac:dyDescent="0.25">
      <c r="F37">
        <v>1034</v>
      </c>
    </row>
    <row r="38" spans="6:6" x14ac:dyDescent="0.25">
      <c r="F38">
        <v>1035</v>
      </c>
    </row>
    <row r="39" spans="6:6" x14ac:dyDescent="0.25">
      <c r="F39">
        <v>1036</v>
      </c>
    </row>
    <row r="40" spans="6:6" x14ac:dyDescent="0.25">
      <c r="F40">
        <v>1037</v>
      </c>
    </row>
    <row r="41" spans="6:6" x14ac:dyDescent="0.25">
      <c r="F41">
        <v>1038</v>
      </c>
    </row>
    <row r="42" spans="6:6" x14ac:dyDescent="0.25">
      <c r="F42">
        <v>1039</v>
      </c>
    </row>
    <row r="43" spans="6:6" x14ac:dyDescent="0.25">
      <c r="F43">
        <v>1040</v>
      </c>
    </row>
    <row r="44" spans="6:6" x14ac:dyDescent="0.25">
      <c r="F44">
        <v>1041</v>
      </c>
    </row>
    <row r="45" spans="6:6" x14ac:dyDescent="0.25">
      <c r="F45">
        <v>1042</v>
      </c>
    </row>
    <row r="46" spans="6:6" x14ac:dyDescent="0.25">
      <c r="F46">
        <v>1043</v>
      </c>
    </row>
    <row r="47" spans="6:6" x14ac:dyDescent="0.25">
      <c r="F47">
        <v>1044</v>
      </c>
    </row>
    <row r="48" spans="6:6" x14ac:dyDescent="0.25">
      <c r="F48">
        <v>1045</v>
      </c>
    </row>
    <row r="49" spans="6:6" x14ac:dyDescent="0.25">
      <c r="F49">
        <v>1046</v>
      </c>
    </row>
    <row r="50" spans="6:6" x14ac:dyDescent="0.25">
      <c r="F50">
        <v>1047</v>
      </c>
    </row>
    <row r="51" spans="6:6" x14ac:dyDescent="0.25">
      <c r="F51">
        <v>1048</v>
      </c>
    </row>
    <row r="52" spans="6:6" x14ac:dyDescent="0.25">
      <c r="F52">
        <v>1049</v>
      </c>
    </row>
    <row r="53" spans="6:6" x14ac:dyDescent="0.25">
      <c r="F53">
        <v>1050</v>
      </c>
    </row>
    <row r="54" spans="6:6" x14ac:dyDescent="0.25">
      <c r="F54">
        <v>1051</v>
      </c>
    </row>
    <row r="55" spans="6:6" x14ac:dyDescent="0.25">
      <c r="F55">
        <v>1052</v>
      </c>
    </row>
    <row r="56" spans="6:6" x14ac:dyDescent="0.25">
      <c r="F56">
        <v>1053</v>
      </c>
    </row>
    <row r="57" spans="6:6" x14ac:dyDescent="0.25">
      <c r="F57">
        <v>1054</v>
      </c>
    </row>
    <row r="58" spans="6:6" x14ac:dyDescent="0.25">
      <c r="F58">
        <v>1055</v>
      </c>
    </row>
    <row r="59" spans="6:6" x14ac:dyDescent="0.25">
      <c r="F59">
        <v>1056</v>
      </c>
    </row>
    <row r="60" spans="6:6" x14ac:dyDescent="0.25">
      <c r="F60">
        <v>1057</v>
      </c>
    </row>
    <row r="61" spans="6:6" x14ac:dyDescent="0.25">
      <c r="F61">
        <v>1058</v>
      </c>
    </row>
    <row r="62" spans="6:6" x14ac:dyDescent="0.25">
      <c r="F62">
        <v>1059</v>
      </c>
    </row>
    <row r="63" spans="6:6" x14ac:dyDescent="0.25">
      <c r="F63">
        <v>1060</v>
      </c>
    </row>
    <row r="64" spans="6:6" x14ac:dyDescent="0.25">
      <c r="F64">
        <v>1061</v>
      </c>
    </row>
    <row r="65" spans="6:6" x14ac:dyDescent="0.25">
      <c r="F65">
        <v>1062</v>
      </c>
    </row>
    <row r="66" spans="6:6" x14ac:dyDescent="0.25">
      <c r="F66">
        <v>1063</v>
      </c>
    </row>
    <row r="67" spans="6:6" x14ac:dyDescent="0.25">
      <c r="F67">
        <v>1064</v>
      </c>
    </row>
    <row r="68" spans="6:6" x14ac:dyDescent="0.25">
      <c r="F68">
        <v>1065</v>
      </c>
    </row>
    <row r="69" spans="6:6" x14ac:dyDescent="0.25">
      <c r="F69">
        <v>1066</v>
      </c>
    </row>
    <row r="70" spans="6:6" x14ac:dyDescent="0.25">
      <c r="F70">
        <v>1067</v>
      </c>
    </row>
    <row r="71" spans="6:6" x14ac:dyDescent="0.25">
      <c r="F71">
        <v>1068</v>
      </c>
    </row>
    <row r="72" spans="6:6" x14ac:dyDescent="0.25">
      <c r="F72">
        <v>1069</v>
      </c>
    </row>
    <row r="73" spans="6:6" x14ac:dyDescent="0.25">
      <c r="F73">
        <v>1070</v>
      </c>
    </row>
    <row r="74" spans="6:6" x14ac:dyDescent="0.25">
      <c r="F74">
        <v>1071</v>
      </c>
    </row>
    <row r="75" spans="6:6" x14ac:dyDescent="0.25">
      <c r="F75">
        <v>1072</v>
      </c>
    </row>
    <row r="76" spans="6:6" x14ac:dyDescent="0.25">
      <c r="F76">
        <v>1073</v>
      </c>
    </row>
    <row r="77" spans="6:6" x14ac:dyDescent="0.25">
      <c r="F77">
        <v>1074</v>
      </c>
    </row>
    <row r="78" spans="6:6" x14ac:dyDescent="0.25">
      <c r="F78">
        <v>1075</v>
      </c>
    </row>
    <row r="79" spans="6:6" x14ac:dyDescent="0.25">
      <c r="F79">
        <v>1076</v>
      </c>
    </row>
    <row r="80" spans="6:6" x14ac:dyDescent="0.25">
      <c r="F80">
        <v>1077</v>
      </c>
    </row>
    <row r="81" spans="6:6" x14ac:dyDescent="0.25">
      <c r="F81">
        <v>1078</v>
      </c>
    </row>
    <row r="82" spans="6:6" x14ac:dyDescent="0.25">
      <c r="F82">
        <v>1079</v>
      </c>
    </row>
    <row r="83" spans="6:6" x14ac:dyDescent="0.25">
      <c r="F83">
        <v>1080</v>
      </c>
    </row>
    <row r="84" spans="6:6" x14ac:dyDescent="0.25">
      <c r="F84">
        <v>1081</v>
      </c>
    </row>
    <row r="85" spans="6:6" x14ac:dyDescent="0.25">
      <c r="F85">
        <v>1082</v>
      </c>
    </row>
    <row r="86" spans="6:6" x14ac:dyDescent="0.25">
      <c r="F86">
        <v>1083</v>
      </c>
    </row>
    <row r="87" spans="6:6" x14ac:dyDescent="0.25">
      <c r="F87">
        <v>1084</v>
      </c>
    </row>
    <row r="88" spans="6:6" x14ac:dyDescent="0.25">
      <c r="F88">
        <v>1085</v>
      </c>
    </row>
    <row r="89" spans="6:6" x14ac:dyDescent="0.25">
      <c r="F89">
        <v>1086</v>
      </c>
    </row>
    <row r="90" spans="6:6" x14ac:dyDescent="0.25">
      <c r="F90">
        <v>1087</v>
      </c>
    </row>
    <row r="91" spans="6:6" x14ac:dyDescent="0.25">
      <c r="F91">
        <v>1088</v>
      </c>
    </row>
    <row r="92" spans="6:6" x14ac:dyDescent="0.25">
      <c r="F92">
        <v>1089</v>
      </c>
    </row>
    <row r="93" spans="6:6" x14ac:dyDescent="0.25">
      <c r="F93">
        <v>1090</v>
      </c>
    </row>
    <row r="94" spans="6:6" x14ac:dyDescent="0.25">
      <c r="F94">
        <v>1091</v>
      </c>
    </row>
    <row r="95" spans="6:6" x14ac:dyDescent="0.25">
      <c r="F95">
        <v>1092</v>
      </c>
    </row>
    <row r="96" spans="6:6" x14ac:dyDescent="0.25">
      <c r="F96">
        <v>1093</v>
      </c>
    </row>
    <row r="97" spans="6:6" x14ac:dyDescent="0.25">
      <c r="F97">
        <v>1094</v>
      </c>
    </row>
    <row r="98" spans="6:6" x14ac:dyDescent="0.25">
      <c r="F98">
        <v>1095</v>
      </c>
    </row>
    <row r="99" spans="6:6" x14ac:dyDescent="0.25">
      <c r="F99">
        <v>1096</v>
      </c>
    </row>
    <row r="100" spans="6:6" x14ac:dyDescent="0.25">
      <c r="F100">
        <v>1097</v>
      </c>
    </row>
    <row r="101" spans="6:6" x14ac:dyDescent="0.25">
      <c r="F101">
        <v>1098</v>
      </c>
    </row>
    <row r="102" spans="6:6" x14ac:dyDescent="0.25">
      <c r="F102">
        <v>1099</v>
      </c>
    </row>
    <row r="103" spans="6:6" x14ac:dyDescent="0.25">
      <c r="F103">
        <v>1100</v>
      </c>
    </row>
    <row r="104" spans="6:6" x14ac:dyDescent="0.25">
      <c r="F104">
        <v>1101</v>
      </c>
    </row>
    <row r="105" spans="6:6" x14ac:dyDescent="0.25">
      <c r="F105">
        <v>1102</v>
      </c>
    </row>
    <row r="106" spans="6:6" x14ac:dyDescent="0.25">
      <c r="F106">
        <v>1103</v>
      </c>
    </row>
    <row r="107" spans="6:6" x14ac:dyDescent="0.25">
      <c r="F107">
        <v>1104</v>
      </c>
    </row>
    <row r="108" spans="6:6" x14ac:dyDescent="0.25">
      <c r="F108">
        <v>1105</v>
      </c>
    </row>
    <row r="109" spans="6:6" x14ac:dyDescent="0.25">
      <c r="F109">
        <v>1106</v>
      </c>
    </row>
    <row r="110" spans="6:6" x14ac:dyDescent="0.25">
      <c r="F110">
        <v>1107</v>
      </c>
    </row>
    <row r="111" spans="6:6" x14ac:dyDescent="0.25">
      <c r="F111">
        <v>1108</v>
      </c>
    </row>
    <row r="112" spans="6:6" x14ac:dyDescent="0.25">
      <c r="F112">
        <v>1109</v>
      </c>
    </row>
    <row r="113" spans="6:6" x14ac:dyDescent="0.25">
      <c r="F113">
        <v>1110</v>
      </c>
    </row>
    <row r="114" spans="6:6" x14ac:dyDescent="0.25">
      <c r="F114">
        <v>1111</v>
      </c>
    </row>
    <row r="115" spans="6:6" x14ac:dyDescent="0.25">
      <c r="F115">
        <v>1112</v>
      </c>
    </row>
    <row r="116" spans="6:6" x14ac:dyDescent="0.25">
      <c r="F116">
        <v>1113</v>
      </c>
    </row>
    <row r="117" spans="6:6" x14ac:dyDescent="0.25">
      <c r="F117">
        <v>1114</v>
      </c>
    </row>
    <row r="118" spans="6:6" x14ac:dyDescent="0.25">
      <c r="F118">
        <v>1115</v>
      </c>
    </row>
    <row r="119" spans="6:6" x14ac:dyDescent="0.25">
      <c r="F119">
        <v>1116</v>
      </c>
    </row>
    <row r="120" spans="6:6" x14ac:dyDescent="0.25">
      <c r="F120">
        <v>1117</v>
      </c>
    </row>
    <row r="121" spans="6:6" x14ac:dyDescent="0.25">
      <c r="F121">
        <v>1118</v>
      </c>
    </row>
    <row r="122" spans="6:6" x14ac:dyDescent="0.25">
      <c r="F122">
        <v>1119</v>
      </c>
    </row>
    <row r="123" spans="6:6" x14ac:dyDescent="0.25">
      <c r="F123">
        <v>1120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C4962-9603-4F50-9BA1-124AF089FEC0}">
  <dimension ref="A1:E46"/>
  <sheetViews>
    <sheetView tabSelected="1" workbookViewId="0">
      <selection activeCell="D22" sqref="D22"/>
    </sheetView>
  </sheetViews>
  <sheetFormatPr defaultRowHeight="15" x14ac:dyDescent="0.25"/>
  <cols>
    <col min="2" max="2" width="19.7109375" style="6" customWidth="1"/>
    <col min="5" max="5" width="20.140625" customWidth="1"/>
  </cols>
  <sheetData>
    <row r="1" spans="1:5" x14ac:dyDescent="0.25">
      <c r="A1" t="s">
        <v>41</v>
      </c>
      <c r="D1" t="s">
        <v>67</v>
      </c>
      <c r="E1" s="6"/>
    </row>
    <row r="2" spans="1:5" x14ac:dyDescent="0.25">
      <c r="A2" t="s">
        <v>42</v>
      </c>
      <c r="B2" s="6">
        <v>0.01</v>
      </c>
      <c r="D2" t="s">
        <v>68</v>
      </c>
      <c r="E2" s="6">
        <v>6.0000000000000001E-3</v>
      </c>
    </row>
    <row r="3" spans="1:5" x14ac:dyDescent="0.25">
      <c r="A3" t="s">
        <v>43</v>
      </c>
      <c r="B3" s="6">
        <v>0.01</v>
      </c>
      <c r="E3" s="6"/>
    </row>
    <row r="4" spans="1:5" x14ac:dyDescent="0.25">
      <c r="A4" t="s">
        <v>44</v>
      </c>
      <c r="B4" s="6">
        <v>0.1</v>
      </c>
      <c r="D4" t="s">
        <v>44</v>
      </c>
      <c r="E4" s="6">
        <v>0.14000000000000001</v>
      </c>
    </row>
    <row r="5" spans="1:5" x14ac:dyDescent="0.25">
      <c r="A5" t="s">
        <v>48</v>
      </c>
      <c r="B5" s="5">
        <v>1E-4</v>
      </c>
      <c r="D5" t="s">
        <v>48</v>
      </c>
      <c r="E5" s="5">
        <v>1E-4</v>
      </c>
    </row>
    <row r="6" spans="1:5" x14ac:dyDescent="0.25">
      <c r="A6" t="s">
        <v>53</v>
      </c>
      <c r="B6" s="6">
        <v>1</v>
      </c>
      <c r="D6" t="s">
        <v>53</v>
      </c>
      <c r="E6" s="6">
        <v>20000</v>
      </c>
    </row>
    <row r="7" spans="1:5" x14ac:dyDescent="0.25">
      <c r="A7" t="s">
        <v>59</v>
      </c>
      <c r="B7" s="6">
        <v>0</v>
      </c>
      <c r="D7" t="s">
        <v>59</v>
      </c>
      <c r="E7" s="6">
        <v>1E-4</v>
      </c>
    </row>
    <row r="8" spans="1:5" x14ac:dyDescent="0.25">
      <c r="A8" t="s">
        <v>49</v>
      </c>
      <c r="B8" s="5">
        <v>80000000000</v>
      </c>
      <c r="D8" t="s">
        <v>49</v>
      </c>
      <c r="E8" s="5">
        <v>80000000000</v>
      </c>
    </row>
    <row r="9" spans="1:5" x14ac:dyDescent="0.25">
      <c r="A9" t="s">
        <v>57</v>
      </c>
      <c r="B9" s="5">
        <v>9.9999999999999995E-8</v>
      </c>
      <c r="D9" t="s">
        <v>57</v>
      </c>
      <c r="E9" s="5">
        <v>9.9999999999999995E-8</v>
      </c>
    </row>
    <row r="10" spans="1:5" x14ac:dyDescent="0.25">
      <c r="A10" t="s">
        <v>54</v>
      </c>
      <c r="B10" s="6">
        <v>1000</v>
      </c>
      <c r="D10" t="s">
        <v>54</v>
      </c>
      <c r="E10" s="6">
        <v>1000</v>
      </c>
    </row>
    <row r="11" spans="1:5" x14ac:dyDescent="0.25">
      <c r="A11" t="s">
        <v>45</v>
      </c>
      <c r="B11" s="6">
        <f>B2*B3</f>
        <v>1E-4</v>
      </c>
      <c r="D11" t="s">
        <v>45</v>
      </c>
      <c r="E11" s="6">
        <f>PI()*E2^2</f>
        <v>1.1309733552923255E-4</v>
      </c>
    </row>
    <row r="12" spans="1:5" x14ac:dyDescent="0.25">
      <c r="A12" t="s">
        <v>51</v>
      </c>
      <c r="B12" s="6">
        <f>B11*B4</f>
        <v>1.0000000000000001E-5</v>
      </c>
      <c r="D12" t="s">
        <v>51</v>
      </c>
      <c r="E12" s="6">
        <f>E11*E4</f>
        <v>1.583362697409256E-5</v>
      </c>
    </row>
    <row r="13" spans="1:5" x14ac:dyDescent="0.25">
      <c r="A13" t="s">
        <v>47</v>
      </c>
      <c r="B13" s="6">
        <v>1000</v>
      </c>
      <c r="D13" t="s">
        <v>47</v>
      </c>
      <c r="E13" s="6">
        <v>1000</v>
      </c>
    </row>
    <row r="14" spans="1:5" x14ac:dyDescent="0.25">
      <c r="A14" t="s">
        <v>46</v>
      </c>
      <c r="B14" s="6">
        <f>B13/B11</f>
        <v>10000000</v>
      </c>
      <c r="D14" t="s">
        <v>46</v>
      </c>
      <c r="E14" s="6">
        <f>E13/E11</f>
        <v>8841941.2828830741</v>
      </c>
    </row>
    <row r="15" spans="1:5" x14ac:dyDescent="0.25">
      <c r="A15" t="s">
        <v>58</v>
      </c>
      <c r="B15" s="6">
        <f>B12*B6*B14*B10*IF(B5&lt;B9,B5/B9,1)</f>
        <v>100000.00000000001</v>
      </c>
      <c r="D15" t="s">
        <v>58</v>
      </c>
      <c r="E15" s="5">
        <f>E12*E6*E14*E10*IF(E5&lt;E9,E5/E9,1)</f>
        <v>2800000000.0000005</v>
      </c>
    </row>
    <row r="16" spans="1:5" x14ac:dyDescent="0.25">
      <c r="A16" t="s">
        <v>60</v>
      </c>
      <c r="B16" s="6">
        <f>(B6-B7)/(B6+B7)</f>
        <v>1</v>
      </c>
      <c r="D16" t="s">
        <v>60</v>
      </c>
      <c r="E16" s="6">
        <f>(E6-E7)/(E6+E7)</f>
        <v>0.99999998999999995</v>
      </c>
    </row>
    <row r="17" spans="1:5" x14ac:dyDescent="0.25">
      <c r="A17" t="s">
        <v>61</v>
      </c>
      <c r="B17" s="5">
        <f>B16*B15*B9</f>
        <v>0.01</v>
      </c>
      <c r="D17" t="s">
        <v>61</v>
      </c>
      <c r="E17" s="5">
        <f>E16*E15*E9</f>
        <v>279.99999720000005</v>
      </c>
    </row>
    <row r="18" spans="1:5" x14ac:dyDescent="0.25">
      <c r="A18" t="s">
        <v>69</v>
      </c>
      <c r="B18" s="5">
        <f>B14</f>
        <v>10000000</v>
      </c>
      <c r="D18" t="s">
        <v>69</v>
      </c>
      <c r="E18" s="5">
        <f>E14</f>
        <v>8841941.2828830741</v>
      </c>
    </row>
    <row r="19" spans="1:5" x14ac:dyDescent="0.25">
      <c r="A19" t="s">
        <v>50</v>
      </c>
      <c r="B19" s="5">
        <f>B18/B8</f>
        <v>1.25E-4</v>
      </c>
      <c r="D19" t="s">
        <v>50</v>
      </c>
      <c r="E19" s="5">
        <f>E18/E8</f>
        <v>1.1052426603603843E-4</v>
      </c>
    </row>
    <row r="20" spans="1:5" x14ac:dyDescent="0.25">
      <c r="A20" t="s">
        <v>62</v>
      </c>
      <c r="B20" s="5">
        <f>B12*B18*B19/2</f>
        <v>6.2500000000000012E-3</v>
      </c>
      <c r="D20" t="s">
        <v>62</v>
      </c>
      <c r="E20" s="5">
        <f>E12*E18*E19/2</f>
        <v>7.7366986225226898E-3</v>
      </c>
    </row>
    <row r="21" spans="1:5" x14ac:dyDescent="0.25">
      <c r="A21" t="s">
        <v>63</v>
      </c>
      <c r="B21" s="6">
        <v>1</v>
      </c>
      <c r="D21" t="s">
        <v>63</v>
      </c>
      <c r="E21" s="6">
        <v>0.4</v>
      </c>
    </row>
    <row r="22" spans="1:5" x14ac:dyDescent="0.25">
      <c r="A22" t="s">
        <v>52</v>
      </c>
      <c r="B22" s="7">
        <f>B17*B21+B20</f>
        <v>1.6250000000000001E-2</v>
      </c>
      <c r="D22" t="s">
        <v>52</v>
      </c>
      <c r="E22" s="7">
        <f>E17*E21+E20</f>
        <v>112.00773557862254</v>
      </c>
    </row>
    <row r="23" spans="1:5" x14ac:dyDescent="0.25">
      <c r="A23" t="s">
        <v>64</v>
      </c>
      <c r="B23" s="7">
        <f>SQRT(2*B22/B12/B8)</f>
        <v>2.0155644370746374E-4</v>
      </c>
      <c r="D23" t="s">
        <v>64</v>
      </c>
      <c r="E23" s="7">
        <f>SQRT(2*E22/E12/E8)</f>
        <v>1.3298535238989896E-2</v>
      </c>
    </row>
    <row r="24" spans="1:5" x14ac:dyDescent="0.25">
      <c r="A24" t="s">
        <v>66</v>
      </c>
      <c r="B24" s="7">
        <f>B23*B8</f>
        <v>16124515.496597098</v>
      </c>
      <c r="D24" t="s">
        <v>66</v>
      </c>
      <c r="E24" s="7">
        <f>E23*E8</f>
        <v>1063882819.1191916</v>
      </c>
    </row>
    <row r="25" spans="1:5" x14ac:dyDescent="0.25">
      <c r="A25" t="s">
        <v>65</v>
      </c>
      <c r="B25" s="7">
        <f>B4*B23</f>
        <v>2.0155644370746376E-5</v>
      </c>
      <c r="D25" t="s">
        <v>65</v>
      </c>
      <c r="E25" s="7">
        <f>E4*E23</f>
        <v>1.8617949334585856E-3</v>
      </c>
    </row>
    <row r="26" spans="1:5" x14ac:dyDescent="0.25">
      <c r="E26" s="6"/>
    </row>
    <row r="27" spans="1:5" x14ac:dyDescent="0.25">
      <c r="A27" t="s">
        <v>55</v>
      </c>
      <c r="B27" s="6">
        <v>8.0000000000000002E-3</v>
      </c>
      <c r="D27" t="s">
        <v>55</v>
      </c>
      <c r="E27" s="6">
        <v>9.4800000000000006E-3</v>
      </c>
    </row>
    <row r="28" spans="1:5" x14ac:dyDescent="0.25">
      <c r="A28" t="s">
        <v>56</v>
      </c>
      <c r="B28" s="6">
        <f>SQRT(2*B22/B27)</f>
        <v>2.0155644370746373</v>
      </c>
      <c r="D28" t="s">
        <v>56</v>
      </c>
      <c r="E28" s="6">
        <f>SQRT(2*E22/E27)</f>
        <v>153.7215793626084</v>
      </c>
    </row>
    <row r="32" spans="1:5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7" spans="2:2" x14ac:dyDescent="0.25">
      <c r="B37" s="5"/>
    </row>
    <row r="41" spans="2:2" x14ac:dyDescent="0.25">
      <c r="B41" s="7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8"/>
    </row>
    <row r="46" spans="2:2" x14ac:dyDescent="0.25">
      <c r="B46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6473A7DDE7140B3BC7B3824E06C89" ma:contentTypeVersion="8" ma:contentTypeDescription="Create a new document." ma:contentTypeScope="" ma:versionID="5e32c46ab3023655606ad4da4d16d498">
  <xsd:schema xmlns:xsd="http://www.w3.org/2001/XMLSchema" xmlns:xs="http://www.w3.org/2001/XMLSchema" xmlns:p="http://schemas.microsoft.com/office/2006/metadata/properties" xmlns:ns3="e43807f9-e91f-42cb-aed5-9c68429add59" xmlns:ns4="7ee779ce-61f3-4e00-b2cb-3b7d1157bb79" targetNamespace="http://schemas.microsoft.com/office/2006/metadata/properties" ma:root="true" ma:fieldsID="956ed05b2dc838143a3f4b143456dc7c" ns3:_="" ns4:_="">
    <xsd:import namespace="e43807f9-e91f-42cb-aed5-9c68429add59"/>
    <xsd:import namespace="7ee779ce-61f3-4e00-b2cb-3b7d1157bb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807f9-e91f-42cb-aed5-9c68429add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779ce-61f3-4e00-b2cb-3b7d1157bb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6AEFE-AD24-4138-A68E-F1A10F73B49C}">
  <ds:schemaRefs>
    <ds:schemaRef ds:uri="e43807f9-e91f-42cb-aed5-9c68429add59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7ee779ce-61f3-4e00-b2cb-3b7d1157bb79"/>
  </ds:schemaRefs>
</ds:datastoreItem>
</file>

<file path=customXml/itemProps2.xml><?xml version="1.0" encoding="utf-8"?>
<ds:datastoreItem xmlns:ds="http://schemas.openxmlformats.org/officeDocument/2006/customXml" ds:itemID="{25E3D781-FBD4-4217-9BF1-0CE1173ACD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F9B53B-615A-4EC4-9170-1994A36C7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807f9-e91f-42cb-aed5-9c68429add59"/>
    <ds:schemaRef ds:uri="7ee779ce-61f3-4e00-b2cb-3b7d1157b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 of Xy</dc:creator>
  <cp:lastModifiedBy>Lord of Xy</cp:lastModifiedBy>
  <dcterms:created xsi:type="dcterms:W3CDTF">2022-07-26T17:30:13Z</dcterms:created>
  <dcterms:modified xsi:type="dcterms:W3CDTF">2022-08-07T09:57:41Z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0x0101005E26473A7DDE7140B3BC7B3824E06C89</vt:lpwstr>
  </property>
</Properties>
</file>