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5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customXml/itemProps6.xml" ContentType="application/vnd.openxmlformats-officedocument.customXmlProperties+xml"/>
  <Override PartName="/customXml/itemProps7.xml" ContentType="application/vnd.openxmlformats-officedocument.customXmlProperties+xml"/>
  <Override PartName="/customXml/itemProps8.xml" ContentType="application/vnd.openxmlformats-officedocument.customXmlProperties+xml"/>
  <Override PartName="/customXml/itemProps9.xml" ContentType="application/vnd.openxmlformats-officedocument.customXmlProperties+xml"/>
  <Override PartName="/customXml/itemProps10.xml" ContentType="application/vnd.openxmlformats-officedocument.customXmlProperties+xml"/>
  <Override PartName="/customXml/itemProps11.xml" ContentType="application/vnd.openxmlformats-officedocument.customXmlProperties+xml"/>
  <Override PartName="/customXml/itemProps12.xml" ContentType="application/vnd.openxmlformats-officedocument.customXmlProperties+xml"/>
  <Override PartName="/customXml/itemProps13.xml" ContentType="application/vnd.openxmlformats-officedocument.customXmlProperties+xml"/>
  <Override PartName="/customXml/itemProps14.xml" ContentType="application/vnd.openxmlformats-officedocument.customXmlProperties+xml"/>
  <Override PartName="/customXml/itemProps15.xml" ContentType="application/vnd.openxmlformats-officedocument.customXmlProperties+xml"/>
  <Override PartName="/customXml/itemProps16.xml" ContentType="application/vnd.openxmlformats-officedocument.customXmlProperties+xml"/>
  <Override PartName="/customXml/itemProps17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updateLinks="never" codeName="ThisWorkbook" hidePivotFieldList="1"/>
  <mc:AlternateContent xmlns:mc="http://schemas.openxmlformats.org/markup-compatibility/2006">
    <mc:Choice Requires="x15">
      <x15ac:absPath xmlns:x15ac="http://schemas.microsoft.com/office/spreadsheetml/2010/11/ac" url="C:\Users\ManafAbuRous\Dropbox\Personal\Financials\02. Planning &amp; Budgeting\Templates\"/>
    </mc:Choice>
  </mc:AlternateContent>
  <xr:revisionPtr revIDLastSave="0" documentId="8_{15E2AEC9-563C-4805-BA9B-B5571007EB44}" xr6:coauthVersionLast="47" xr6:coauthVersionMax="47" xr10:uidLastSave="{00000000-0000-0000-0000-000000000000}"/>
  <bookViews>
    <workbookView xWindow="-120" yWindow="-120" windowWidth="29040" windowHeight="17520" tabRatio="886" activeTab="1" xr2:uid="{00000000-000D-0000-FFFF-FFFF00000000}"/>
  </bookViews>
  <sheets>
    <sheet name="Guide" sheetId="27" r:id="rId1"/>
    <sheet name="Cash Flow" sheetId="24" r:id="rId2"/>
    <sheet name="Cash Forcast" sheetId="25" r:id="rId3"/>
  </sheets>
  <externalReferences>
    <externalReference r:id="rId4"/>
  </externalReferences>
  <definedNames>
    <definedName name="AED_AUD">'Cash Forcast'!#REF!</definedName>
    <definedName name="apr">#REF!</definedName>
    <definedName name="AUD_AED">#REF!</definedName>
    <definedName name="AUD_AED_RATE">#REF!</definedName>
    <definedName name="Budget_2019">#REF!</definedName>
    <definedName name="Budget_2020">#REF!</definedName>
    <definedName name="Budget_2021">#REF!</definedName>
    <definedName name="Budget_2022">#REF!</definedName>
    <definedName name="Budget_2023">#REF!</definedName>
    <definedName name="Budget_2024">#REF!</definedName>
    <definedName name="Budget_2025">#REF!</definedName>
    <definedName name="BUDGET_CASH">'[1]Cash Flow'!$A$118</definedName>
    <definedName name="Budget_Categories">#REF!</definedName>
    <definedName name="BUDGET_CC">"'Cash Flow'!$A$117"</definedName>
    <definedName name="Budget_Header_2019">#REF!</definedName>
    <definedName name="Budget_Header_2020">#REF!</definedName>
    <definedName name="Budget_Header_2021">#REF!</definedName>
    <definedName name="Budget_Header_2022">#REF!</definedName>
    <definedName name="Budget_Header_2023">#REF!</definedName>
    <definedName name="Budget_Header_2024">#REF!</definedName>
    <definedName name="Budget_Header_2025">#REF!</definedName>
    <definedName name="Cash_beginning">'Cash Flow'!$B$16</definedName>
    <definedName name="Cash_minimum">'[1]Cash Flow'!$B$3</definedName>
    <definedName name="interest_compounded">#REF!</definedName>
    <definedName name="interest_paid">#REF!</definedName>
    <definedName name="LAST_BASIC">#REF!</definedName>
    <definedName name="loan">#REF!</definedName>
    <definedName name="loan_amount">#REF!</definedName>
    <definedName name="loan_date">#REF!</definedName>
    <definedName name="MAX_SUPER">#REF!</definedName>
    <definedName name="nper" localSheetId="1">'Cash Flow'!$D$16</definedName>
    <definedName name="nper">#REF!</definedName>
    <definedName name="payment" localSheetId="1">'Cash Flow'!$D$59</definedName>
    <definedName name="payment">#REF!</definedName>
    <definedName name="payment_frequency">#REF!</definedName>
    <definedName name="payment_frequency_list">#REF!</definedName>
    <definedName name="payment_type">#REF!</definedName>
    <definedName name="periodic_table">#REF!</definedName>
    <definedName name="periods_per_year" localSheetId="1">#REF!</definedName>
    <definedName name="principal_paid">#REF!</definedName>
    <definedName name="_xlnm.Print_Titles" localSheetId="1">'Cash Flow'!$4:$4</definedName>
    <definedName name="rate" localSheetId="1">'Cash Flow'!$H$2</definedName>
    <definedName name="rate">#REF!</definedName>
    <definedName name="REPORT_SPENDD">[1]Expenses!$A$3</definedName>
    <definedName name="roundOpt" localSheetId="1">'Cash Flow'!$D$17</definedName>
    <definedName name="Savings_begining">'[1]Cash Flow'!$B$15</definedName>
    <definedName name="Selection_Month">#REF!</definedName>
    <definedName name="Selection_Months">#REF!</definedName>
    <definedName name="Selection_Year">#REF!</definedName>
    <definedName name="Selection_YTD_Month">#REF!</definedName>
    <definedName name="Start_date">'[1]Cash Flow'!$B$2</definedName>
    <definedName name="valuevx">42.314159</definedName>
    <definedName name="vertex42_copyright" hidden="1">"© 2008-2019 Vertex42 LLC"</definedName>
    <definedName name="vertex42_id" hidden="1">"loan-amortization-schedule.xlsx"</definedName>
    <definedName name="vertex42_title" hidden="1">"Loan Amortization Schedule"</definedName>
    <definedName name="Yearly_Avg_Budget_Remaining">#REF!</definedName>
    <definedName name="Yearly_Avg_Budgeted_Cum">#REF!</definedName>
    <definedName name="Yearly_Avg_Expenses_Cum">#REF!</definedName>
    <definedName name="Yearly_Budgeted">#REF!</definedName>
    <definedName name="Yearly_Budgeted_Cum">#REF!</definedName>
    <definedName name="Yearly_Expense_Analysis">#REF!</definedName>
    <definedName name="Yearly_Expense_Trans_Avg">#REF!</definedName>
    <definedName name="Yearly_Expense_Trans_Count">#REF!</definedName>
    <definedName name="Yearly_Expenses">#REF!</definedName>
    <definedName name="Yearly_Expenses_Cum">#REF!</definedName>
    <definedName name="Yearly_Expenses_Sub">#REF!</definedName>
    <definedName name="Yearly_Header">#REF!</definedName>
    <definedName name="Yearly_Header_Month">#REF!</definedName>
    <definedName name="Yearly_Liabilities">#REF!</definedName>
    <definedName name="Yearly_Liabilities_Adjusted">#REF!</definedName>
    <definedName name="Yearly_OverSpend">#REF!</definedName>
    <definedName name="Yearly_Savings">#REF!</definedName>
    <definedName name="Yearly_Settled_Family_Expenses">#REF!</definedName>
    <definedName name="Yearly_Variance">#REF!</definedName>
    <definedName name="Yearly_Variance_Cum">#REF!</definedName>
  </definedNames>
  <calcPr calcId="191029"/>
  <fileRecoveryPr repair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D5" i="24" l="1"/>
  <c r="DC5" i="24"/>
  <c r="DB5" i="24"/>
  <c r="DA5" i="24"/>
  <c r="CZ5" i="24"/>
  <c r="CY5" i="24"/>
  <c r="CX5" i="24"/>
  <c r="CW5" i="24"/>
  <c r="CV5" i="24"/>
  <c r="CU5" i="24"/>
  <c r="CT5" i="24"/>
  <c r="CS5" i="24"/>
  <c r="CR5" i="24"/>
  <c r="CQ5" i="24"/>
  <c r="CP5" i="24"/>
  <c r="CO5" i="24"/>
  <c r="CN5" i="24"/>
  <c r="CM5" i="24"/>
  <c r="CL5" i="24"/>
  <c r="CK5" i="24"/>
  <c r="CJ5" i="24"/>
  <c r="CI5" i="24"/>
  <c r="CH5" i="24"/>
  <c r="CG5" i="24"/>
  <c r="CF5" i="24"/>
  <c r="CE5" i="24"/>
  <c r="CD5" i="24"/>
  <c r="CC5" i="24"/>
  <c r="CB5" i="24"/>
  <c r="CA5" i="24"/>
  <c r="BZ5" i="24"/>
  <c r="BY5" i="24"/>
  <c r="BX5" i="24"/>
  <c r="BW5" i="24"/>
  <c r="BV5" i="24"/>
  <c r="BU5" i="24"/>
  <c r="BT5" i="24"/>
  <c r="BS5" i="24"/>
  <c r="BR5" i="24"/>
  <c r="BQ5" i="24"/>
  <c r="BP5" i="24"/>
  <c r="BO5" i="24"/>
  <c r="BN5" i="24"/>
  <c r="BM5" i="24"/>
  <c r="BL5" i="24"/>
  <c r="BK5" i="24"/>
  <c r="BJ5" i="24"/>
  <c r="BI5" i="24"/>
  <c r="BH5" i="24"/>
  <c r="BG5" i="24"/>
  <c r="BF5" i="24"/>
  <c r="BE5" i="24"/>
  <c r="BD5" i="24"/>
  <c r="BC5" i="24"/>
  <c r="BB5" i="24"/>
  <c r="BA5" i="24"/>
  <c r="AZ5" i="24"/>
  <c r="AY5" i="24"/>
  <c r="AX5" i="24"/>
  <c r="AW5" i="24"/>
  <c r="AV5" i="24"/>
  <c r="AU5" i="24"/>
  <c r="AT5" i="24"/>
  <c r="AS5" i="24"/>
  <c r="AR5" i="24"/>
  <c r="AQ5" i="24"/>
  <c r="AP5" i="24"/>
  <c r="AO5" i="24"/>
  <c r="AN5" i="24"/>
  <c r="AM5" i="24"/>
  <c r="AL5" i="24"/>
  <c r="AK5" i="24"/>
  <c r="AJ5" i="24"/>
  <c r="AI5" i="24"/>
  <c r="AH5" i="24"/>
  <c r="AG5" i="24"/>
  <c r="AF5" i="24"/>
  <c r="AE5" i="24"/>
  <c r="AD5" i="24"/>
  <c r="AC5" i="24"/>
  <c r="AB5" i="24"/>
  <c r="AA5" i="24"/>
  <c r="Z5" i="24"/>
  <c r="Y5" i="24"/>
  <c r="X5" i="24"/>
  <c r="W5" i="24"/>
  <c r="V5" i="24"/>
  <c r="U5" i="24"/>
  <c r="T5" i="24"/>
  <c r="S5" i="24"/>
  <c r="R5" i="24"/>
  <c r="Q5" i="24"/>
  <c r="P5" i="24"/>
  <c r="O5" i="24"/>
  <c r="N5" i="24"/>
  <c r="M5" i="24"/>
  <c r="L5" i="24"/>
  <c r="K5" i="24"/>
  <c r="J5" i="24"/>
  <c r="I5" i="24"/>
  <c r="H5" i="24"/>
  <c r="G5" i="24"/>
  <c r="F5" i="24"/>
  <c r="E5" i="24"/>
  <c r="E11" i="24"/>
  <c r="DD11" i="24"/>
  <c r="DC11" i="24"/>
  <c r="DB11" i="24"/>
  <c r="DA11" i="24"/>
  <c r="CZ11" i="24"/>
  <c r="CY11" i="24"/>
  <c r="CX11" i="24"/>
  <c r="CW11" i="24"/>
  <c r="CV11" i="24"/>
  <c r="CU11" i="24"/>
  <c r="CT11" i="24"/>
  <c r="CS11" i="24"/>
  <c r="CR11" i="24"/>
  <c r="CQ11" i="24"/>
  <c r="CP11" i="24"/>
  <c r="CO11" i="24"/>
  <c r="CN11" i="24"/>
  <c r="CM11" i="24"/>
  <c r="CL11" i="24"/>
  <c r="CK11" i="24"/>
  <c r="CJ11" i="24"/>
  <c r="CI11" i="24"/>
  <c r="CH11" i="24"/>
  <c r="CG11" i="24"/>
  <c r="CF11" i="24"/>
  <c r="CE11" i="24"/>
  <c r="CD11" i="24"/>
  <c r="CC11" i="24"/>
  <c r="CB11" i="24"/>
  <c r="CA11" i="24"/>
  <c r="BZ11" i="24"/>
  <c r="BY11" i="24"/>
  <c r="BX11" i="24"/>
  <c r="BW11" i="24"/>
  <c r="BV11" i="24"/>
  <c r="BU11" i="24"/>
  <c r="BT11" i="24"/>
  <c r="BS11" i="24"/>
  <c r="BR11" i="24"/>
  <c r="BQ11" i="24"/>
  <c r="BP11" i="24"/>
  <c r="BO11" i="24"/>
  <c r="BN11" i="24"/>
  <c r="BM11" i="24"/>
  <c r="BL11" i="24"/>
  <c r="BK11" i="24"/>
  <c r="BJ11" i="24"/>
  <c r="BI11" i="24"/>
  <c r="BH11" i="24"/>
  <c r="BG11" i="24"/>
  <c r="BF11" i="24"/>
  <c r="BE11" i="24"/>
  <c r="BD11" i="24"/>
  <c r="BC11" i="24"/>
  <c r="BB11" i="24"/>
  <c r="BA11" i="24"/>
  <c r="AZ11" i="24"/>
  <c r="AY11" i="24"/>
  <c r="AX11" i="24"/>
  <c r="AW11" i="24"/>
  <c r="AV11" i="24"/>
  <c r="AU11" i="24"/>
  <c r="AT11" i="24"/>
  <c r="AS11" i="24"/>
  <c r="AR11" i="24"/>
  <c r="AQ11" i="24"/>
  <c r="AP11" i="24"/>
  <c r="AO11" i="24"/>
  <c r="AN11" i="24"/>
  <c r="AM11" i="24"/>
  <c r="AL11" i="24"/>
  <c r="AK11" i="24"/>
  <c r="AJ11" i="24"/>
  <c r="AI11" i="24"/>
  <c r="AH11" i="24"/>
  <c r="AG11" i="24"/>
  <c r="AF11" i="24"/>
  <c r="AE11" i="24"/>
  <c r="AD11" i="24"/>
  <c r="AC11" i="24"/>
  <c r="AB11" i="24"/>
  <c r="AA11" i="24"/>
  <c r="Z11" i="24"/>
  <c r="Y11" i="24"/>
  <c r="X11" i="24"/>
  <c r="W11" i="24"/>
  <c r="V11" i="24"/>
  <c r="U11" i="24"/>
  <c r="T11" i="24"/>
  <c r="S11" i="24"/>
  <c r="R11" i="24"/>
  <c r="Q11" i="24"/>
  <c r="P11" i="24"/>
  <c r="O11" i="24"/>
  <c r="N11" i="24"/>
  <c r="M11" i="24"/>
  <c r="L11" i="24"/>
  <c r="K11" i="24"/>
  <c r="J11" i="24"/>
  <c r="I11" i="24"/>
  <c r="H11" i="24"/>
  <c r="G11" i="24"/>
  <c r="F11" i="24"/>
  <c r="D11" i="24"/>
  <c r="CW14" i="24"/>
  <c r="BO96" i="24"/>
  <c r="CG96" i="24"/>
  <c r="CH96" i="24"/>
  <c r="AQ96" i="24"/>
  <c r="CI96" i="24"/>
  <c r="CS96" i="24"/>
  <c r="AE96" i="24"/>
  <c r="CB96" i="24"/>
  <c r="BB96" i="24"/>
  <c r="C96" i="24"/>
  <c r="D96" i="24"/>
  <c r="E96" i="24"/>
  <c r="F96" i="24"/>
  <c r="G96" i="24"/>
  <c r="H96" i="24"/>
  <c r="I96" i="24"/>
  <c r="J96" i="24"/>
  <c r="K96" i="24"/>
  <c r="L96" i="24"/>
  <c r="M96" i="24"/>
  <c r="N96" i="24"/>
  <c r="O96" i="24"/>
  <c r="P96" i="24"/>
  <c r="Q96" i="24"/>
  <c r="R96" i="24"/>
  <c r="S96" i="24"/>
  <c r="T96" i="24"/>
  <c r="U96" i="24"/>
  <c r="V96" i="24"/>
  <c r="W96" i="24"/>
  <c r="X96" i="24"/>
  <c r="Y96" i="24"/>
  <c r="Z96" i="24"/>
  <c r="AA96" i="24"/>
  <c r="AB96" i="24"/>
  <c r="AC96" i="24"/>
  <c r="AD96" i="24"/>
  <c r="AF96" i="24"/>
  <c r="AG96" i="24"/>
  <c r="AH96" i="24"/>
  <c r="AI96" i="24"/>
  <c r="AJ96" i="24"/>
  <c r="AK96" i="24"/>
  <c r="AL96" i="24"/>
  <c r="AM96" i="24"/>
  <c r="AN96" i="24"/>
  <c r="AO96" i="24"/>
  <c r="AP96" i="24"/>
  <c r="AR96" i="24"/>
  <c r="AS96" i="24"/>
  <c r="AT96" i="24"/>
  <c r="AU96" i="24"/>
  <c r="AV96" i="24"/>
  <c r="AW96" i="24"/>
  <c r="AX96" i="24"/>
  <c r="AY96" i="24"/>
  <c r="AZ96" i="24"/>
  <c r="BA96" i="24"/>
  <c r="BC96" i="24"/>
  <c r="BD96" i="24"/>
  <c r="BE96" i="24"/>
  <c r="BF96" i="24"/>
  <c r="BG96" i="24"/>
  <c r="BH96" i="24"/>
  <c r="BI96" i="24"/>
  <c r="BJ96" i="24"/>
  <c r="BK96" i="24"/>
  <c r="BL96" i="24"/>
  <c r="BM96" i="24"/>
  <c r="BN96" i="24"/>
  <c r="BP96" i="24"/>
  <c r="BQ96" i="24"/>
  <c r="BR96" i="24"/>
  <c r="BS96" i="24"/>
  <c r="BT96" i="24"/>
  <c r="BU96" i="24"/>
  <c r="BV96" i="24"/>
  <c r="BW96" i="24"/>
  <c r="BX96" i="24"/>
  <c r="BY96" i="24"/>
  <c r="BZ96" i="24"/>
  <c r="CA96" i="24"/>
  <c r="CC96" i="24"/>
  <c r="CD96" i="24"/>
  <c r="CE96" i="24"/>
  <c r="CF96" i="24"/>
  <c r="CJ96" i="24"/>
  <c r="CK96" i="24"/>
  <c r="CL96" i="24"/>
  <c r="CM96" i="24"/>
  <c r="CN96" i="24"/>
  <c r="CO96" i="24"/>
  <c r="CP96" i="24"/>
  <c r="CQ96" i="24"/>
  <c r="CR96" i="24"/>
  <c r="CT96" i="24"/>
  <c r="CU96" i="24"/>
  <c r="CV96" i="24"/>
  <c r="CW96" i="24"/>
  <c r="DE91" i="24" l="1"/>
  <c r="CA87" i="24"/>
  <c r="CB87" i="24"/>
  <c r="BD87" i="24"/>
  <c r="DE84" i="24"/>
  <c r="AY87" i="24"/>
  <c r="CM87" i="24"/>
  <c r="CN87" i="24"/>
  <c r="AZ87" i="24"/>
  <c r="BH87" i="24"/>
  <c r="BL87" i="24"/>
  <c r="AK87" i="24"/>
  <c r="CI87" i="24"/>
  <c r="C87" i="24"/>
  <c r="D87" i="24"/>
  <c r="E87" i="24"/>
  <c r="F87" i="24"/>
  <c r="G87" i="24"/>
  <c r="H87" i="24"/>
  <c r="I87" i="24"/>
  <c r="J87" i="24"/>
  <c r="K87" i="24"/>
  <c r="L87" i="24"/>
  <c r="M87" i="24"/>
  <c r="N87" i="24"/>
  <c r="O87" i="24"/>
  <c r="P87" i="24"/>
  <c r="Q87" i="24"/>
  <c r="R87" i="24"/>
  <c r="S87" i="24"/>
  <c r="T87" i="24"/>
  <c r="V87" i="24"/>
  <c r="W87" i="24"/>
  <c r="X87" i="24"/>
  <c r="Y87" i="24"/>
  <c r="Z87" i="24"/>
  <c r="AA87" i="24"/>
  <c r="AB87" i="24"/>
  <c r="AC87" i="24"/>
  <c r="AD87" i="24"/>
  <c r="AE87" i="24"/>
  <c r="AF87" i="24"/>
  <c r="AG87" i="24"/>
  <c r="AH87" i="24"/>
  <c r="AI87" i="24"/>
  <c r="AJ87" i="24"/>
  <c r="AL87" i="24"/>
  <c r="AM87" i="24"/>
  <c r="AN87" i="24"/>
  <c r="AO87" i="24"/>
  <c r="AQ87" i="24"/>
  <c r="AR87" i="24"/>
  <c r="AS87" i="24"/>
  <c r="AT87" i="24"/>
  <c r="AU87" i="24"/>
  <c r="AV87" i="24"/>
  <c r="AW87" i="24"/>
  <c r="AX87" i="24"/>
  <c r="BA87" i="24"/>
  <c r="BB87" i="24"/>
  <c r="BC87" i="24"/>
  <c r="BE87" i="24"/>
  <c r="BF87" i="24"/>
  <c r="BG87" i="24"/>
  <c r="BI87" i="24"/>
  <c r="BJ87" i="24"/>
  <c r="BK87" i="24"/>
  <c r="BM87" i="24"/>
  <c r="BN87" i="24"/>
  <c r="BO87" i="24"/>
  <c r="BP87" i="24"/>
  <c r="BQ87" i="24"/>
  <c r="BR87" i="24"/>
  <c r="BS87" i="24"/>
  <c r="BT87" i="24"/>
  <c r="BU87" i="24"/>
  <c r="BV87" i="24"/>
  <c r="BW87" i="24"/>
  <c r="BX87" i="24"/>
  <c r="BY87" i="24"/>
  <c r="BZ87" i="24"/>
  <c r="CC87" i="24"/>
  <c r="CD87" i="24"/>
  <c r="CE87" i="24"/>
  <c r="CF87" i="24"/>
  <c r="CG87" i="24"/>
  <c r="CH87" i="24"/>
  <c r="CJ87" i="24"/>
  <c r="CK87" i="24"/>
  <c r="CL87" i="24"/>
  <c r="CO87" i="24"/>
  <c r="CP87" i="24"/>
  <c r="CQ87" i="24"/>
  <c r="CR87" i="24"/>
  <c r="CS87" i="24"/>
  <c r="CT87" i="24"/>
  <c r="CU87" i="24"/>
  <c r="CV87" i="24"/>
  <c r="CX87" i="24"/>
  <c r="CY87" i="24"/>
  <c r="CZ87" i="24"/>
  <c r="DA87" i="24"/>
  <c r="DB87" i="24"/>
  <c r="DC87" i="24"/>
  <c r="DD87" i="24"/>
  <c r="AP87" i="24" l="1"/>
  <c r="DE86" i="24"/>
  <c r="DE85" i="24"/>
  <c r="DE83" i="24"/>
  <c r="U87" i="24"/>
  <c r="CW87" i="24" l="1"/>
  <c r="DE87" i="24" s="1"/>
  <c r="CT63" i="24" l="1"/>
  <c r="DE92" i="24" l="1"/>
  <c r="DE90" i="24"/>
  <c r="DE89" i="24"/>
  <c r="DE93" i="24" l="1"/>
  <c r="DD26" i="24" l="1"/>
  <c r="DC26" i="24"/>
  <c r="DB26" i="24"/>
  <c r="DA26" i="24"/>
  <c r="CZ26" i="24"/>
  <c r="CY26" i="24"/>
  <c r="CX26" i="24"/>
  <c r="CW26" i="24"/>
  <c r="CV26" i="24"/>
  <c r="CU26" i="24"/>
  <c r="CT26" i="24"/>
  <c r="CS26" i="24"/>
  <c r="CR26" i="24"/>
  <c r="CQ26" i="24"/>
  <c r="CP26" i="24"/>
  <c r="CO26" i="24"/>
  <c r="CN26" i="24"/>
  <c r="CM26" i="24"/>
  <c r="CL26" i="24"/>
  <c r="CK26" i="24"/>
  <c r="CI26" i="24"/>
  <c r="CH26" i="24"/>
  <c r="CG26" i="24"/>
  <c r="CF26" i="24"/>
  <c r="CE26" i="24"/>
  <c r="CD26" i="24"/>
  <c r="CC26" i="24"/>
  <c r="CB26" i="24"/>
  <c r="CA26" i="24"/>
  <c r="BZ26" i="24"/>
  <c r="BY26" i="24"/>
  <c r="BX26" i="24"/>
  <c r="BW26" i="24"/>
  <c r="BV26" i="24"/>
  <c r="BU26" i="24"/>
  <c r="BT26" i="24"/>
  <c r="BS26" i="24"/>
  <c r="BR26" i="24"/>
  <c r="BQ26" i="24"/>
  <c r="BP26" i="24"/>
  <c r="BO26" i="24"/>
  <c r="BN26" i="24"/>
  <c r="BM26" i="24"/>
  <c r="BL26" i="24"/>
  <c r="BK26" i="24"/>
  <c r="BJ26" i="24"/>
  <c r="BI26" i="24"/>
  <c r="BH26" i="24"/>
  <c r="BG26" i="24"/>
  <c r="BF26" i="24"/>
  <c r="BE26" i="24"/>
  <c r="BD26" i="24"/>
  <c r="BC26" i="24"/>
  <c r="BB26" i="24"/>
  <c r="BA26" i="24"/>
  <c r="AY26" i="24"/>
  <c r="AX26" i="24"/>
  <c r="AW26" i="24"/>
  <c r="AV26" i="24"/>
  <c r="AU26" i="24"/>
  <c r="AT26" i="24"/>
  <c r="AS26" i="24"/>
  <c r="AR26" i="24"/>
  <c r="AQ26" i="24"/>
  <c r="AP26" i="24"/>
  <c r="AO26" i="24"/>
  <c r="AN26" i="24"/>
  <c r="AM26" i="24"/>
  <c r="AL26" i="24"/>
  <c r="AK26" i="24"/>
  <c r="AJ26" i="24"/>
  <c r="AI26" i="24"/>
  <c r="AH26" i="24"/>
  <c r="AG26" i="24"/>
  <c r="AF26" i="24"/>
  <c r="AE26" i="24"/>
  <c r="AD26" i="24"/>
  <c r="AC26" i="24"/>
  <c r="AB26" i="24"/>
  <c r="AA26" i="24"/>
  <c r="Z26" i="24"/>
  <c r="Y26" i="24"/>
  <c r="X26" i="24"/>
  <c r="W26" i="24"/>
  <c r="V26" i="24"/>
  <c r="U26" i="24"/>
  <c r="T26" i="24"/>
  <c r="S26" i="24"/>
  <c r="R26" i="24"/>
  <c r="Q26" i="24"/>
  <c r="P26" i="24"/>
  <c r="O26" i="24"/>
  <c r="N26" i="24"/>
  <c r="M26" i="24"/>
  <c r="L26" i="24"/>
  <c r="K26" i="24"/>
  <c r="J26" i="24"/>
  <c r="I26" i="24"/>
  <c r="H26" i="24"/>
  <c r="G26" i="24"/>
  <c r="F26" i="24"/>
  <c r="E26" i="24"/>
  <c r="D26" i="24"/>
  <c r="C26" i="24"/>
  <c r="AZ26" i="24"/>
  <c r="DD44" i="24"/>
  <c r="DC44" i="24"/>
  <c r="DB44" i="24"/>
  <c r="DA44" i="24"/>
  <c r="CZ44" i="24"/>
  <c r="CY44" i="24"/>
  <c r="CW44" i="24"/>
  <c r="CV44" i="24"/>
  <c r="CU44" i="24"/>
  <c r="CT44" i="24"/>
  <c r="CS44" i="24"/>
  <c r="CR44" i="24"/>
  <c r="CQ44" i="24"/>
  <c r="CP44" i="24"/>
  <c r="CO44" i="24"/>
  <c r="CN44" i="24"/>
  <c r="CM44" i="24"/>
  <c r="CL44" i="24"/>
  <c r="CK44" i="24"/>
  <c r="CJ44" i="24"/>
  <c r="CI44" i="24"/>
  <c r="CH44" i="24"/>
  <c r="CG44" i="24"/>
  <c r="CF44" i="24"/>
  <c r="CE44" i="24"/>
  <c r="CD44" i="24"/>
  <c r="CC44" i="24"/>
  <c r="CB44" i="24"/>
  <c r="CA44" i="24"/>
  <c r="BZ44" i="24"/>
  <c r="BY44" i="24"/>
  <c r="BX44" i="24"/>
  <c r="BW44" i="24"/>
  <c r="BV44" i="24"/>
  <c r="BT44" i="24"/>
  <c r="BS44" i="24"/>
  <c r="BR44" i="24"/>
  <c r="BQ44" i="24"/>
  <c r="BP44" i="24"/>
  <c r="BO44" i="24"/>
  <c r="BN44" i="24"/>
  <c r="BM44" i="24"/>
  <c r="BL44" i="24"/>
  <c r="BK44" i="24"/>
  <c r="BJ44" i="24"/>
  <c r="BI44" i="24"/>
  <c r="BF44" i="24"/>
  <c r="BE44" i="24"/>
  <c r="BD44" i="24"/>
  <c r="BB44" i="24"/>
  <c r="AZ44" i="24"/>
  <c r="AX44" i="24"/>
  <c r="AW44" i="24"/>
  <c r="AU44" i="24"/>
  <c r="AT44" i="24"/>
  <c r="AS44" i="24"/>
  <c r="AR44" i="24"/>
  <c r="AQ44" i="24"/>
  <c r="AO44" i="24"/>
  <c r="AN44" i="24"/>
  <c r="AM44" i="24"/>
  <c r="AL44" i="24"/>
  <c r="AK44" i="24"/>
  <c r="AI44" i="24"/>
  <c r="AH44" i="24"/>
  <c r="AG44" i="24"/>
  <c r="AC44" i="24"/>
  <c r="AB44" i="24"/>
  <c r="AA44" i="24"/>
  <c r="Z44" i="24"/>
  <c r="Y44" i="24"/>
  <c r="X44" i="24"/>
  <c r="W44" i="24"/>
  <c r="V44" i="24"/>
  <c r="U44" i="24"/>
  <c r="T44" i="24"/>
  <c r="S44" i="24"/>
  <c r="R44" i="24"/>
  <c r="Q44" i="24"/>
  <c r="P44" i="24"/>
  <c r="O44" i="24"/>
  <c r="N44" i="24"/>
  <c r="M44" i="24"/>
  <c r="L44" i="24"/>
  <c r="K44" i="24"/>
  <c r="J44" i="24"/>
  <c r="H44" i="24"/>
  <c r="F44" i="24"/>
  <c r="E44" i="24"/>
  <c r="D44" i="24"/>
  <c r="C44" i="24"/>
  <c r="I44" i="24"/>
  <c r="DE25" i="24" l="1"/>
  <c r="DE68" i="24" l="1"/>
  <c r="CU71" i="24" l="1"/>
  <c r="CT76" i="24"/>
  <c r="CT118" i="24" s="1"/>
  <c r="CS71" i="24"/>
  <c r="CS76" i="24"/>
  <c r="CS118" i="24" s="1"/>
  <c r="CR71" i="24"/>
  <c r="CR76" i="24"/>
  <c r="CR118" i="24" s="1"/>
  <c r="CQ71" i="24"/>
  <c r="CQ76" i="24"/>
  <c r="CQ118" i="24" s="1"/>
  <c r="CP71" i="24"/>
  <c r="CP76" i="24"/>
  <c r="CP118" i="24" s="1"/>
  <c r="CO71" i="24"/>
  <c r="CO76" i="24"/>
  <c r="CO118" i="24" s="1"/>
  <c r="CN71" i="24"/>
  <c r="DE20" i="24"/>
  <c r="DE88" i="24"/>
  <c r="CJ76" i="24"/>
  <c r="CM71" i="24"/>
  <c r="CM76" i="24"/>
  <c r="CM118" i="24" s="1"/>
  <c r="CL71" i="24"/>
  <c r="CL76" i="24"/>
  <c r="CL118" i="24" s="1"/>
  <c r="CK71" i="24"/>
  <c r="CK76" i="24"/>
  <c r="CK118" i="24" s="1"/>
  <c r="CJ71" i="24"/>
  <c r="CG76" i="24"/>
  <c r="CI71" i="24"/>
  <c r="CI76" i="24"/>
  <c r="CI118" i="24" s="1"/>
  <c r="CH71" i="24"/>
  <c r="CH76" i="24"/>
  <c r="CH118" i="24" s="1"/>
  <c r="CG71" i="24"/>
  <c r="CE76" i="24"/>
  <c r="CE71" i="24"/>
  <c r="DE74" i="24"/>
  <c r="R71" i="24"/>
  <c r="CD71" i="24"/>
  <c r="CF76" i="24"/>
  <c r="CF71" i="24"/>
  <c r="CD76" i="24"/>
  <c r="CD118" i="24" s="1"/>
  <c r="CC71" i="24"/>
  <c r="BV76" i="24"/>
  <c r="CA71" i="24"/>
  <c r="BT76" i="24"/>
  <c r="BZ71" i="24"/>
  <c r="BZ76" i="24"/>
  <c r="BZ118" i="24" s="1"/>
  <c r="BY71" i="24"/>
  <c r="AP44" i="24"/>
  <c r="AP107" i="24" s="1"/>
  <c r="G44" i="24"/>
  <c r="G107" i="24" s="1"/>
  <c r="AD44" i="24"/>
  <c r="AD107" i="24" s="1"/>
  <c r="AE44" i="24"/>
  <c r="AE107" i="24" s="1"/>
  <c r="AF44" i="24"/>
  <c r="AF107" i="24" s="1"/>
  <c r="BU44" i="24"/>
  <c r="BU107" i="24" s="1"/>
  <c r="CX44" i="24"/>
  <c r="CX107" i="24" s="1"/>
  <c r="BG44" i="24"/>
  <c r="BG107" i="24" s="1"/>
  <c r="BC44" i="24"/>
  <c r="BC107" i="24" s="1"/>
  <c r="S23" i="24"/>
  <c r="S105" i="24" s="1"/>
  <c r="U23" i="24"/>
  <c r="V23" i="24"/>
  <c r="V105" i="24" s="1"/>
  <c r="W23" i="24"/>
  <c r="W105" i="24" s="1"/>
  <c r="X23" i="24"/>
  <c r="BB23" i="24"/>
  <c r="BS76" i="24"/>
  <c r="BS118" i="24" s="1"/>
  <c r="CP23" i="24"/>
  <c r="CP105" i="24" s="1"/>
  <c r="BR76" i="24"/>
  <c r="BX71" i="24"/>
  <c r="BY76" i="24"/>
  <c r="BW71" i="24"/>
  <c r="BX76" i="24"/>
  <c r="BV71" i="24"/>
  <c r="BW76" i="24"/>
  <c r="BU71" i="24"/>
  <c r="CC76" i="24"/>
  <c r="BT71" i="24"/>
  <c r="BU76" i="24"/>
  <c r="BR71" i="24"/>
  <c r="AU71" i="24"/>
  <c r="BP71" i="24"/>
  <c r="BP76" i="24"/>
  <c r="BP118" i="24" s="1"/>
  <c r="BO71" i="24"/>
  <c r="AW23" i="24"/>
  <c r="BN71" i="24"/>
  <c r="AE76" i="24"/>
  <c r="BJ71" i="24"/>
  <c r="AX14" i="24"/>
  <c r="BG35" i="24"/>
  <c r="BG106" i="24" s="1"/>
  <c r="BW23" i="24"/>
  <c r="BW105" i="24" s="1"/>
  <c r="CE23" i="24"/>
  <c r="CE105" i="24" s="1"/>
  <c r="CM23" i="24"/>
  <c r="CM105" i="24" s="1"/>
  <c r="BH71" i="24"/>
  <c r="BH63" i="24"/>
  <c r="BH117" i="24" s="1"/>
  <c r="BX63" i="24"/>
  <c r="BK63" i="24"/>
  <c r="BK117" i="24" s="1"/>
  <c r="CV63" i="24"/>
  <c r="CV117" i="24" s="1"/>
  <c r="BJ63" i="24"/>
  <c r="BJ117" i="24" s="1"/>
  <c r="BI82" i="24"/>
  <c r="DE73" i="24"/>
  <c r="CF63" i="24"/>
  <c r="AZ63" i="24"/>
  <c r="AZ117" i="24" s="1"/>
  <c r="BE63" i="24"/>
  <c r="BE117" i="24" s="1"/>
  <c r="BE76" i="24"/>
  <c r="BC63" i="24"/>
  <c r="BC117" i="24" s="1"/>
  <c r="BC76" i="24"/>
  <c r="BC118" i="24" s="1"/>
  <c r="CW63" i="24"/>
  <c r="CW117" i="24" s="1"/>
  <c r="BS63" i="24"/>
  <c r="BS117" i="24" s="1"/>
  <c r="CA63" i="24"/>
  <c r="CK63" i="24"/>
  <c r="DE59" i="24"/>
  <c r="CQ63" i="24"/>
  <c r="CQ117" i="24" s="1"/>
  <c r="BV63" i="24"/>
  <c r="CR63" i="24"/>
  <c r="CR117" i="24" s="1"/>
  <c r="CM63" i="24"/>
  <c r="CS63" i="24"/>
  <c r="CS117" i="24" s="1"/>
  <c r="CB63" i="24"/>
  <c r="BW63" i="24"/>
  <c r="CU63" i="24"/>
  <c r="CU117" i="24" s="1"/>
  <c r="CT117" i="24"/>
  <c r="CD63" i="24"/>
  <c r="BU63" i="24"/>
  <c r="BU117" i="24" s="1"/>
  <c r="BQ63" i="24"/>
  <c r="BQ117" i="24" s="1"/>
  <c r="CO63" i="24"/>
  <c r="CP63" i="24"/>
  <c r="CP117" i="24" s="1"/>
  <c r="CG63" i="24"/>
  <c r="BO63" i="24"/>
  <c r="BO117" i="24" s="1"/>
  <c r="DE81" i="24"/>
  <c r="CI63" i="24"/>
  <c r="CH63" i="24"/>
  <c r="CJ63" i="24"/>
  <c r="BY63" i="24"/>
  <c r="BD63" i="24"/>
  <c r="BT63" i="24"/>
  <c r="BZ63" i="24"/>
  <c r="CC63" i="24"/>
  <c r="CN63" i="24"/>
  <c r="BU23" i="24"/>
  <c r="CU23" i="24"/>
  <c r="CU105" i="24" s="1"/>
  <c r="DE39" i="24"/>
  <c r="AH63" i="24"/>
  <c r="AO71" i="24"/>
  <c r="BN63" i="24"/>
  <c r="BN117" i="24" s="1"/>
  <c r="BC71" i="24"/>
  <c r="AN71" i="24"/>
  <c r="BM76" i="24"/>
  <c r="CB71" i="24"/>
  <c r="CA76" i="24"/>
  <c r="BM71" i="24"/>
  <c r="BM118" i="24" s="1"/>
  <c r="BA76" i="24"/>
  <c r="BA118" i="24" s="1"/>
  <c r="AZ71" i="24"/>
  <c r="BN23" i="24"/>
  <c r="BN105" i="24" s="1"/>
  <c r="BV23" i="24"/>
  <c r="CC23" i="24"/>
  <c r="CC105" i="24" s="1"/>
  <c r="CK23" i="24"/>
  <c r="CK105" i="24" s="1"/>
  <c r="AP23" i="24"/>
  <c r="AP105" i="24" s="1"/>
  <c r="AR35" i="24"/>
  <c r="AR106" i="24" s="1"/>
  <c r="DE32" i="24"/>
  <c r="BI76" i="24"/>
  <c r="AX71" i="24"/>
  <c r="AR76" i="24"/>
  <c r="AR118" i="24" s="1"/>
  <c r="AP71" i="24"/>
  <c r="AK76" i="24"/>
  <c r="AK118" i="24" s="1"/>
  <c r="AW71" i="24"/>
  <c r="DD71" i="24"/>
  <c r="DE34" i="24"/>
  <c r="BN14" i="24"/>
  <c r="BQ76" i="24"/>
  <c r="BQ118" i="24" s="1"/>
  <c r="CE118" i="24" l="1"/>
  <c r="CF118" i="24"/>
  <c r="CJ118" i="24"/>
  <c r="BR118" i="24"/>
  <c r="BT118" i="24"/>
  <c r="CG118" i="24"/>
  <c r="BV118" i="24"/>
  <c r="BU118" i="24"/>
  <c r="BW118" i="24"/>
  <c r="BX118" i="24"/>
  <c r="CA118" i="24"/>
  <c r="BY118" i="24"/>
  <c r="CC118" i="24"/>
  <c r="AW105" i="24"/>
  <c r="X105" i="24"/>
  <c r="BB105" i="24"/>
  <c r="U105" i="24"/>
  <c r="AE63" i="24"/>
  <c r="AE117" i="24" s="1"/>
  <c r="AW63" i="24"/>
  <c r="AW117" i="24" s="1"/>
  <c r="CN76" i="24"/>
  <c r="CN118" i="24" s="1"/>
  <c r="BM14" i="24"/>
  <c r="BM15" i="24" s="1"/>
  <c r="DD96" i="24"/>
  <c r="DD119" i="24" s="1"/>
  <c r="DC96" i="24"/>
  <c r="DC119" i="24" s="1"/>
  <c r="AS119" i="24"/>
  <c r="BL119" i="24"/>
  <c r="DB96" i="24"/>
  <c r="DB119" i="24" s="1"/>
  <c r="D119" i="24"/>
  <c r="AK119" i="24"/>
  <c r="AW119" i="24"/>
  <c r="M119" i="24"/>
  <c r="N119" i="24"/>
  <c r="BC119" i="24" l="1"/>
  <c r="BS119" i="24"/>
  <c r="AO119" i="24"/>
  <c r="DA96" i="24"/>
  <c r="DA119" i="24" s="1"/>
  <c r="CZ96" i="24"/>
  <c r="CZ119" i="24" s="1"/>
  <c r="CY96" i="24"/>
  <c r="CY119" i="24" s="1"/>
  <c r="CX96" i="24"/>
  <c r="CX119" i="24" s="1"/>
  <c r="CW119" i="24"/>
  <c r="CV119" i="24"/>
  <c r="CT119" i="24"/>
  <c r="CS119" i="24"/>
  <c r="CR119" i="24"/>
  <c r="CQ119" i="24"/>
  <c r="CP119" i="24"/>
  <c r="CO119" i="24"/>
  <c r="CN119" i="24"/>
  <c r="CM119" i="24"/>
  <c r="CL119" i="24"/>
  <c r="CK119" i="24"/>
  <c r="CJ119" i="24"/>
  <c r="CI119" i="24"/>
  <c r="CH119" i="24"/>
  <c r="CG119" i="24"/>
  <c r="CE119" i="24"/>
  <c r="CD119" i="24"/>
  <c r="CC119" i="24"/>
  <c r="CA119" i="24"/>
  <c r="BZ119" i="24"/>
  <c r="BY119" i="24"/>
  <c r="BX119" i="24"/>
  <c r="BW119" i="24"/>
  <c r="BV119" i="24"/>
  <c r="BU119" i="24"/>
  <c r="BT119" i="24"/>
  <c r="BR119" i="24"/>
  <c r="BP119" i="24"/>
  <c r="BO119" i="24"/>
  <c r="BN119" i="24"/>
  <c r="BJ119" i="24"/>
  <c r="BH119" i="24"/>
  <c r="AN119" i="24"/>
  <c r="AJ119" i="24"/>
  <c r="AH119" i="24"/>
  <c r="AG119" i="24"/>
  <c r="AE119" i="24"/>
  <c r="AC119" i="24"/>
  <c r="AB119" i="24"/>
  <c r="AA119" i="24"/>
  <c r="Z119" i="24"/>
  <c r="Y119" i="24"/>
  <c r="X119" i="24"/>
  <c r="W119" i="24"/>
  <c r="U119" i="24"/>
  <c r="T119" i="24"/>
  <c r="S119" i="24"/>
  <c r="Q119" i="24"/>
  <c r="P119" i="24"/>
  <c r="O119" i="24"/>
  <c r="L119" i="24"/>
  <c r="K119" i="24"/>
  <c r="J119" i="24"/>
  <c r="I119" i="24"/>
  <c r="H119" i="24"/>
  <c r="G119" i="24"/>
  <c r="F119" i="24"/>
  <c r="C119" i="24"/>
  <c r="AI119" i="24"/>
  <c r="BI119" i="24"/>
  <c r="BG119" i="24"/>
  <c r="BE119" i="24"/>
  <c r="BD119" i="24"/>
  <c r="BB119" i="24"/>
  <c r="BA119" i="24"/>
  <c r="AZ119" i="24"/>
  <c r="AX119" i="24"/>
  <c r="AV119" i="24"/>
  <c r="AT119" i="24"/>
  <c r="AR119" i="24"/>
  <c r="AP119" i="24"/>
  <c r="AM119" i="24"/>
  <c r="AL119" i="24"/>
  <c r="AF119" i="24"/>
  <c r="BQ119" i="24"/>
  <c r="R119" i="24" l="1"/>
  <c r="AD119" i="24"/>
  <c r="AU119" i="24"/>
  <c r="BF119" i="24"/>
  <c r="AQ119" i="24"/>
  <c r="AY119" i="24"/>
  <c r="BK119" i="24"/>
  <c r="E119" i="24"/>
  <c r="V119" i="24"/>
  <c r="DD82" i="24"/>
  <c r="DC82" i="24"/>
  <c r="DB82" i="24"/>
  <c r="DA82" i="24"/>
  <c r="CZ82" i="24"/>
  <c r="CY82" i="24"/>
  <c r="AI82" i="24"/>
  <c r="AH82" i="24"/>
  <c r="AG82" i="24"/>
  <c r="AF82" i="24"/>
  <c r="AE82" i="24"/>
  <c r="AD82" i="24"/>
  <c r="AC82" i="24"/>
  <c r="AB82" i="24"/>
  <c r="AA82" i="24"/>
  <c r="Z82" i="24"/>
  <c r="Y82" i="24"/>
  <c r="X82" i="24"/>
  <c r="W82" i="24"/>
  <c r="V82" i="24"/>
  <c r="U82" i="24"/>
  <c r="T82" i="24"/>
  <c r="S82" i="24"/>
  <c r="R82" i="24"/>
  <c r="Q82" i="24"/>
  <c r="P82" i="24"/>
  <c r="O82" i="24"/>
  <c r="N82" i="24"/>
  <c r="M82" i="24"/>
  <c r="L82" i="24"/>
  <c r="K82" i="24"/>
  <c r="J82" i="24"/>
  <c r="I82" i="24"/>
  <c r="H82" i="24"/>
  <c r="G82" i="24"/>
  <c r="F82" i="24"/>
  <c r="E82" i="24"/>
  <c r="D82" i="24"/>
  <c r="C82" i="24"/>
  <c r="DD76" i="24"/>
  <c r="DD118" i="24" s="1"/>
  <c r="DC71" i="24"/>
  <c r="DB71" i="24"/>
  <c r="DA71" i="24"/>
  <c r="DC76" i="24"/>
  <c r="DC118" i="24" s="1"/>
  <c r="AZ76" i="24"/>
  <c r="AZ118" i="24" s="1"/>
  <c r="DB76" i="24"/>
  <c r="DB118" i="24" s="1"/>
  <c r="DA76" i="24"/>
  <c r="DA118" i="24" s="1"/>
  <c r="CZ71" i="24"/>
  <c r="CV23" i="24"/>
  <c r="CV105" i="24" s="1"/>
  <c r="AN107" i="24"/>
  <c r="CN23" i="24"/>
  <c r="CN105" i="24" s="1"/>
  <c r="AY71" i="24"/>
  <c r="CY71" i="24"/>
  <c r="CZ76" i="24"/>
  <c r="CY76" i="24"/>
  <c r="CY118" i="24" s="1"/>
  <c r="CX71" i="24"/>
  <c r="AX76" i="24"/>
  <c r="AX118" i="24" s="1"/>
  <c r="AV71" i="24"/>
  <c r="AW76" i="24"/>
  <c r="AW118" i="24" s="1"/>
  <c r="AV76" i="24"/>
  <c r="AV118" i="24" s="1"/>
  <c r="AT71" i="24"/>
  <c r="AU76" i="24"/>
  <c r="AU118" i="24" s="1"/>
  <c r="AG63" i="24"/>
  <c r="AG117" i="24" s="1"/>
  <c r="CA23" i="24"/>
  <c r="CA105" i="24" s="1"/>
  <c r="AG35" i="24"/>
  <c r="AG106" i="24" s="1"/>
  <c r="BK76" i="24"/>
  <c r="BK118" i="24" s="1"/>
  <c r="DE61" i="24"/>
  <c r="BN15" i="24"/>
  <c r="AL107" i="24"/>
  <c r="CQ23" i="24"/>
  <c r="CQ105" i="24" s="1"/>
  <c r="DE41" i="24"/>
  <c r="AJ63" i="24"/>
  <c r="AJ117" i="24" s="1"/>
  <c r="AJ76" i="24"/>
  <c r="AT76" i="24"/>
  <c r="AT118" i="24" s="1"/>
  <c r="AR71" i="24"/>
  <c r="AS76" i="24"/>
  <c r="AS118" i="24" s="1"/>
  <c r="AF76" i="24"/>
  <c r="AQ76" i="24"/>
  <c r="AQ118" i="24" s="1"/>
  <c r="BZ23" i="24"/>
  <c r="BZ105" i="24" s="1"/>
  <c r="CT23" i="24"/>
  <c r="DE36" i="24"/>
  <c r="DE43" i="24"/>
  <c r="BQ23" i="24"/>
  <c r="BQ105" i="24" s="1"/>
  <c r="BY23" i="24"/>
  <c r="CO23" i="24"/>
  <c r="CO105" i="24" s="1"/>
  <c r="AP76" i="24"/>
  <c r="AP118" i="24" s="1"/>
  <c r="AM71" i="24"/>
  <c r="AN76" i="24"/>
  <c r="AN118" i="24" s="1"/>
  <c r="AJ71" i="24"/>
  <c r="BJ76" i="24"/>
  <c r="BJ118" i="24" s="1"/>
  <c r="AH71" i="24"/>
  <c r="AM76" i="24"/>
  <c r="AM118" i="24" s="1"/>
  <c r="AL71" i="24"/>
  <c r="AL76" i="24"/>
  <c r="AL118" i="24" s="1"/>
  <c r="AF71" i="24"/>
  <c r="AF63" i="24"/>
  <c r="AF117" i="24" s="1"/>
  <c r="CH23" i="24"/>
  <c r="CH105" i="24" s="1"/>
  <c r="DE64" i="24"/>
  <c r="DE37" i="24"/>
  <c r="CF23" i="24"/>
  <c r="CF105" i="24" s="1"/>
  <c r="AV63" i="24"/>
  <c r="AV117" i="24" s="1"/>
  <c r="BL71" i="24"/>
  <c r="DD63" i="24"/>
  <c r="DC63" i="24"/>
  <c r="DC117" i="24" s="1"/>
  <c r="DB63" i="24"/>
  <c r="DB117" i="24" s="1"/>
  <c r="DA63" i="24"/>
  <c r="DA117" i="24" s="1"/>
  <c r="CZ63" i="24"/>
  <c r="CZ117" i="24" s="1"/>
  <c r="BI63" i="24"/>
  <c r="BI117" i="24" s="1"/>
  <c r="AR63" i="24"/>
  <c r="AR117" i="24" s="1"/>
  <c r="AQ63" i="24"/>
  <c r="AQ117" i="24" s="1"/>
  <c r="AM63" i="24"/>
  <c r="AM117" i="24" s="1"/>
  <c r="AL63" i="24"/>
  <c r="AL117" i="24" s="1"/>
  <c r="AK63" i="24"/>
  <c r="AK117" i="24" s="1"/>
  <c r="AC63" i="24"/>
  <c r="AC117" i="24" s="1"/>
  <c r="AB63" i="24"/>
  <c r="AB117" i="24" s="1"/>
  <c r="Z63" i="24"/>
  <c r="Z117" i="24" s="1"/>
  <c r="Y63" i="24"/>
  <c r="Y117" i="24" s="1"/>
  <c r="X63" i="24"/>
  <c r="X117" i="24" s="1"/>
  <c r="W63" i="24"/>
  <c r="W117" i="24" s="1"/>
  <c r="V63" i="24"/>
  <c r="V117" i="24" s="1"/>
  <c r="U63" i="24"/>
  <c r="U117" i="24" s="1"/>
  <c r="T63" i="24"/>
  <c r="T117" i="24" s="1"/>
  <c r="P63" i="24"/>
  <c r="P117" i="24" s="1"/>
  <c r="N63" i="24"/>
  <c r="N117" i="24" s="1"/>
  <c r="M63" i="24"/>
  <c r="M117" i="24" s="1"/>
  <c r="K63" i="24"/>
  <c r="K117" i="24" s="1"/>
  <c r="J63" i="24"/>
  <c r="J117" i="24" s="1"/>
  <c r="I63" i="24"/>
  <c r="I117" i="24" s="1"/>
  <c r="H63" i="24"/>
  <c r="H117" i="24" s="1"/>
  <c r="F63" i="24"/>
  <c r="F117" i="24" s="1"/>
  <c r="D63" i="24"/>
  <c r="D117" i="24" s="1"/>
  <c r="C63" i="24"/>
  <c r="C117" i="24" s="1"/>
  <c r="AN63" i="24"/>
  <c r="AN117" i="24" s="1"/>
  <c r="S63" i="24"/>
  <c r="S117" i="24" s="1"/>
  <c r="DE60" i="24"/>
  <c r="AP63" i="24"/>
  <c r="AP117" i="24" s="1"/>
  <c r="Q63" i="24"/>
  <c r="Q117" i="24" s="1"/>
  <c r="O63" i="24"/>
  <c r="O117" i="24" s="1"/>
  <c r="AS63" i="24"/>
  <c r="AS117" i="24" s="1"/>
  <c r="AD63" i="24"/>
  <c r="AD117" i="24" s="1"/>
  <c r="AA63" i="24"/>
  <c r="AA117" i="24" s="1"/>
  <c r="L63" i="24"/>
  <c r="L117" i="24" s="1"/>
  <c r="G63" i="24"/>
  <c r="G117" i="24" s="1"/>
  <c r="E63" i="24"/>
  <c r="E117" i="24" s="1"/>
  <c r="DD57" i="24"/>
  <c r="DD113" i="24" s="1"/>
  <c r="DC57" i="24"/>
  <c r="DC113" i="24" s="1"/>
  <c r="DB57" i="24"/>
  <c r="DB113" i="24" s="1"/>
  <c r="DA57" i="24"/>
  <c r="DA113" i="24" s="1"/>
  <c r="CZ57" i="24"/>
  <c r="CZ113" i="24" s="1"/>
  <c r="CY57" i="24"/>
  <c r="CY113" i="24" s="1"/>
  <c r="BR57" i="24"/>
  <c r="BR113" i="24" s="1"/>
  <c r="BQ57" i="24"/>
  <c r="BQ113" i="24" s="1"/>
  <c r="BP57" i="24"/>
  <c r="BP113" i="24" s="1"/>
  <c r="BO57" i="24"/>
  <c r="BO113" i="24" s="1"/>
  <c r="BN57" i="24"/>
  <c r="BN113" i="24" s="1"/>
  <c r="BM57" i="24"/>
  <c r="BM113" i="24" s="1"/>
  <c r="BL57" i="24"/>
  <c r="BL113" i="24" s="1"/>
  <c r="BK57" i="24"/>
  <c r="BK113" i="24" s="1"/>
  <c r="BJ57" i="24"/>
  <c r="BJ113" i="24" s="1"/>
  <c r="BI57" i="24"/>
  <c r="BI113" i="24" s="1"/>
  <c r="BH57" i="24"/>
  <c r="BH113" i="24" s="1"/>
  <c r="BG57" i="24"/>
  <c r="BG113" i="24" s="1"/>
  <c r="BF57" i="24"/>
  <c r="BF113" i="24" s="1"/>
  <c r="BE57" i="24"/>
  <c r="BE113" i="24" s="1"/>
  <c r="BD57" i="24"/>
  <c r="BD113" i="24" s="1"/>
  <c r="BC57" i="24"/>
  <c r="BC113" i="24" s="1"/>
  <c r="BB57" i="24"/>
  <c r="BB113" i="24" s="1"/>
  <c r="BA57" i="24"/>
  <c r="BA113" i="24" s="1"/>
  <c r="AZ57" i="24"/>
  <c r="AZ113" i="24" s="1"/>
  <c r="AY57" i="24"/>
  <c r="AY113" i="24" s="1"/>
  <c r="AX57" i="24"/>
  <c r="AX113" i="24" s="1"/>
  <c r="AW57" i="24"/>
  <c r="AW113" i="24" s="1"/>
  <c r="AV57" i="24"/>
  <c r="AV113" i="24" s="1"/>
  <c r="AU57" i="24"/>
  <c r="AU113" i="24" s="1"/>
  <c r="AT57" i="24"/>
  <c r="AT113" i="24" s="1"/>
  <c r="AS57" i="24"/>
  <c r="AS113" i="24" s="1"/>
  <c r="AR57" i="24"/>
  <c r="AR113" i="24" s="1"/>
  <c r="AQ57" i="24"/>
  <c r="AQ113" i="24" s="1"/>
  <c r="AP57" i="24"/>
  <c r="AP113" i="24" s="1"/>
  <c r="AO57" i="24"/>
  <c r="AO113" i="24" s="1"/>
  <c r="AN57" i="24"/>
  <c r="AN113" i="24" s="1"/>
  <c r="AM57" i="24"/>
  <c r="AM113" i="24" s="1"/>
  <c r="AL57" i="24"/>
  <c r="AL113" i="24" s="1"/>
  <c r="AK57" i="24"/>
  <c r="AK113" i="24" s="1"/>
  <c r="AJ57" i="24"/>
  <c r="AJ113" i="24" s="1"/>
  <c r="AI57" i="24"/>
  <c r="AH57" i="24"/>
  <c r="AH113" i="24" s="1"/>
  <c r="AG57" i="24"/>
  <c r="AG113" i="24" s="1"/>
  <c r="AF57" i="24"/>
  <c r="AE57" i="24"/>
  <c r="AD57" i="24"/>
  <c r="AC57" i="24"/>
  <c r="AC113" i="24" s="1"/>
  <c r="AB57" i="24"/>
  <c r="AB113" i="24" s="1"/>
  <c r="AA57" i="24"/>
  <c r="AA113" i="24" s="1"/>
  <c r="Z57" i="24"/>
  <c r="Z113" i="24" s="1"/>
  <c r="Y57" i="24"/>
  <c r="Y113" i="24" s="1"/>
  <c r="X57" i="24"/>
  <c r="X113" i="24" s="1"/>
  <c r="W57" i="24"/>
  <c r="W113" i="24" s="1"/>
  <c r="V57" i="24"/>
  <c r="V113" i="24" s="1"/>
  <c r="U57" i="24"/>
  <c r="U113" i="24" s="1"/>
  <c r="T57" i="24"/>
  <c r="T113" i="24" s="1"/>
  <c r="S57" i="24"/>
  <c r="S113" i="24" s="1"/>
  <c r="R57" i="24"/>
  <c r="Q57" i="24"/>
  <c r="Q113" i="24" s="1"/>
  <c r="P57" i="24"/>
  <c r="O57" i="24"/>
  <c r="N57" i="24"/>
  <c r="N113" i="24" s="1"/>
  <c r="M57" i="24"/>
  <c r="M113" i="24" s="1"/>
  <c r="L57" i="24"/>
  <c r="L113" i="24" s="1"/>
  <c r="K57" i="24"/>
  <c r="K113" i="24" s="1"/>
  <c r="J57" i="24"/>
  <c r="I57" i="24"/>
  <c r="I113" i="24" s="1"/>
  <c r="H57" i="24"/>
  <c r="G57" i="24"/>
  <c r="G113" i="24" s="1"/>
  <c r="F57" i="24"/>
  <c r="F113" i="24" s="1"/>
  <c r="E57" i="24"/>
  <c r="E113" i="24" s="1"/>
  <c r="D57" i="24"/>
  <c r="D113" i="24" s="1"/>
  <c r="C57" i="24"/>
  <c r="C113" i="24" s="1"/>
  <c r="C114" i="24" s="1"/>
  <c r="DE56" i="24"/>
  <c r="DE55" i="24"/>
  <c r="DE54" i="24"/>
  <c r="DE52" i="24"/>
  <c r="DE51" i="24"/>
  <c r="B48" i="24"/>
  <c r="DE45" i="24"/>
  <c r="DD107" i="24"/>
  <c r="DC107" i="24"/>
  <c r="DB107" i="24"/>
  <c r="CZ107" i="24"/>
  <c r="CY107" i="24"/>
  <c r="CW107" i="24"/>
  <c r="CV107" i="24"/>
  <c r="CU107" i="24"/>
  <c r="CT107" i="24"/>
  <c r="CR107" i="24"/>
  <c r="CQ107" i="24"/>
  <c r="CP107" i="24"/>
  <c r="CO107" i="24"/>
  <c r="CN107" i="24"/>
  <c r="CM107" i="24"/>
  <c r="CL107" i="24"/>
  <c r="CK107" i="24"/>
  <c r="CJ107" i="24"/>
  <c r="CI107" i="24"/>
  <c r="CH107" i="24"/>
  <c r="CG107" i="24"/>
  <c r="CF107" i="24"/>
  <c r="CE107" i="24"/>
  <c r="CB107" i="24"/>
  <c r="CA107" i="24"/>
  <c r="BZ107" i="24"/>
  <c r="BY107" i="24"/>
  <c r="BX107" i="24"/>
  <c r="BT107" i="24"/>
  <c r="BS107" i="24"/>
  <c r="BR107" i="24"/>
  <c r="BQ107" i="24"/>
  <c r="BP107" i="24"/>
  <c r="BO107" i="24"/>
  <c r="BN107" i="24"/>
  <c r="BM107" i="24"/>
  <c r="BL107" i="24"/>
  <c r="BK107" i="24"/>
  <c r="BJ107" i="24"/>
  <c r="BI107" i="24"/>
  <c r="BD107" i="24"/>
  <c r="BB107" i="24"/>
  <c r="AZ107" i="24"/>
  <c r="AW107" i="24"/>
  <c r="AT107" i="24"/>
  <c r="AS107" i="24"/>
  <c r="AR107" i="24"/>
  <c r="AQ107" i="24"/>
  <c r="AO107" i="24"/>
  <c r="AK107" i="24"/>
  <c r="AI107" i="24"/>
  <c r="AH107" i="24"/>
  <c r="AG107" i="24"/>
  <c r="AC107" i="24"/>
  <c r="AA107" i="24"/>
  <c r="Z107" i="24"/>
  <c r="Y107" i="24"/>
  <c r="X107" i="24"/>
  <c r="W107" i="24"/>
  <c r="V107" i="24"/>
  <c r="U107" i="24"/>
  <c r="S107" i="24"/>
  <c r="R107" i="24"/>
  <c r="Q107" i="24"/>
  <c r="P107" i="24"/>
  <c r="O107" i="24"/>
  <c r="N107" i="24"/>
  <c r="L107" i="24"/>
  <c r="K107" i="24"/>
  <c r="J107" i="24"/>
  <c r="I107" i="24"/>
  <c r="H107" i="24"/>
  <c r="F107" i="24"/>
  <c r="D107" i="24"/>
  <c r="C107" i="24"/>
  <c r="BA44" i="24"/>
  <c r="BA107" i="24" s="1"/>
  <c r="AJ44" i="24"/>
  <c r="AJ107" i="24" s="1"/>
  <c r="DE40" i="24"/>
  <c r="DE38" i="24"/>
  <c r="AV44" i="24"/>
  <c r="AV107" i="24" s="1"/>
  <c r="BH44" i="24"/>
  <c r="BH107" i="24" s="1"/>
  <c r="DD35" i="24"/>
  <c r="DD106" i="24" s="1"/>
  <c r="DC35" i="24"/>
  <c r="DB35" i="24"/>
  <c r="DB106" i="24" s="1"/>
  <c r="DA35" i="24"/>
  <c r="DA106" i="24" s="1"/>
  <c r="CZ35" i="24"/>
  <c r="CZ106" i="24" s="1"/>
  <c r="CW35" i="24"/>
  <c r="CW106" i="24" s="1"/>
  <c r="CV35" i="24"/>
  <c r="CV106" i="24" s="1"/>
  <c r="CU35" i="24"/>
  <c r="CU106" i="24" s="1"/>
  <c r="CT35" i="24"/>
  <c r="CT106" i="24" s="1"/>
  <c r="CS35" i="24"/>
  <c r="CS106" i="24" s="1"/>
  <c r="CR35" i="24"/>
  <c r="CR106" i="24" s="1"/>
  <c r="CQ35" i="24"/>
  <c r="CQ106" i="24" s="1"/>
  <c r="CP35" i="24"/>
  <c r="CP106" i="24" s="1"/>
  <c r="CO35" i="24"/>
  <c r="CO106" i="24" s="1"/>
  <c r="CN35" i="24"/>
  <c r="CN106" i="24" s="1"/>
  <c r="CM35" i="24"/>
  <c r="CM106" i="24" s="1"/>
  <c r="CL35" i="24"/>
  <c r="CL106" i="24" s="1"/>
  <c r="CK35" i="24"/>
  <c r="CK106" i="24" s="1"/>
  <c r="CJ35" i="24"/>
  <c r="CJ106" i="24" s="1"/>
  <c r="CI35" i="24"/>
  <c r="CI106" i="24" s="1"/>
  <c r="CH35" i="24"/>
  <c r="CH106" i="24" s="1"/>
  <c r="CG35" i="24"/>
  <c r="CG106" i="24" s="1"/>
  <c r="CF35" i="24"/>
  <c r="CF106" i="24" s="1"/>
  <c r="CE35" i="24"/>
  <c r="CE106" i="24" s="1"/>
  <c r="CD35" i="24"/>
  <c r="CD106" i="24" s="1"/>
  <c r="CC35" i="24"/>
  <c r="CC106" i="24" s="1"/>
  <c r="CB35" i="24"/>
  <c r="CB106" i="24" s="1"/>
  <c r="CA35" i="24"/>
  <c r="CA106" i="24" s="1"/>
  <c r="BZ35" i="24"/>
  <c r="BZ106" i="24" s="1"/>
  <c r="BY35" i="24"/>
  <c r="BY106" i="24" s="1"/>
  <c r="BX35" i="24"/>
  <c r="BX106" i="24" s="1"/>
  <c r="BW35" i="24"/>
  <c r="BW106" i="24" s="1"/>
  <c r="BV35" i="24"/>
  <c r="BV106" i="24" s="1"/>
  <c r="BL35" i="24"/>
  <c r="BL106" i="24" s="1"/>
  <c r="BF35" i="24"/>
  <c r="BF106" i="24" s="1"/>
  <c r="BE35" i="24"/>
  <c r="BE106" i="24" s="1"/>
  <c r="BC35" i="24"/>
  <c r="BC106" i="24" s="1"/>
  <c r="AX35" i="24"/>
  <c r="AX106" i="24" s="1"/>
  <c r="AW35" i="24"/>
  <c r="AW106" i="24" s="1"/>
  <c r="AV35" i="24"/>
  <c r="AV106" i="24" s="1"/>
  <c r="AU35" i="24"/>
  <c r="AU106" i="24" s="1"/>
  <c r="AT35" i="24"/>
  <c r="AT106" i="24" s="1"/>
  <c r="AS35" i="24"/>
  <c r="AS106" i="24" s="1"/>
  <c r="AN35" i="24"/>
  <c r="AN106" i="24" s="1"/>
  <c r="AM35" i="24"/>
  <c r="AM106" i="24" s="1"/>
  <c r="AL35" i="24"/>
  <c r="AL106" i="24" s="1"/>
  <c r="AK35" i="24"/>
  <c r="AK106" i="24" s="1"/>
  <c r="AH35" i="24"/>
  <c r="AH106" i="24" s="1"/>
  <c r="AF35" i="24"/>
  <c r="AF106" i="24" s="1"/>
  <c r="AE35" i="24"/>
  <c r="AE106" i="24" s="1"/>
  <c r="AD35" i="24"/>
  <c r="AD106" i="24" s="1"/>
  <c r="AC35" i="24"/>
  <c r="AC106" i="24" s="1"/>
  <c r="AB35" i="24"/>
  <c r="AB106" i="24" s="1"/>
  <c r="AA35" i="24"/>
  <c r="AA106" i="24" s="1"/>
  <c r="Z35" i="24"/>
  <c r="Z106" i="24" s="1"/>
  <c r="Y35" i="24"/>
  <c r="Y106" i="24" s="1"/>
  <c r="X35" i="24"/>
  <c r="X106" i="24" s="1"/>
  <c r="W35" i="24"/>
  <c r="W106" i="24" s="1"/>
  <c r="V35" i="24"/>
  <c r="V106" i="24" s="1"/>
  <c r="U35" i="24"/>
  <c r="U106" i="24" s="1"/>
  <c r="T35" i="24"/>
  <c r="T106" i="24" s="1"/>
  <c r="S35" i="24"/>
  <c r="S106" i="24" s="1"/>
  <c r="R35" i="24"/>
  <c r="R106" i="24" s="1"/>
  <c r="Q35" i="24"/>
  <c r="Q106" i="24" s="1"/>
  <c r="P35" i="24"/>
  <c r="P106" i="24" s="1"/>
  <c r="O35" i="24"/>
  <c r="O106" i="24" s="1"/>
  <c r="M35" i="24"/>
  <c r="M106" i="24" s="1"/>
  <c r="L35" i="24"/>
  <c r="L106" i="24" s="1"/>
  <c r="K35" i="24"/>
  <c r="K106" i="24" s="1"/>
  <c r="J35" i="24"/>
  <c r="J106" i="24" s="1"/>
  <c r="I35" i="24"/>
  <c r="I106" i="24" s="1"/>
  <c r="H35" i="24"/>
  <c r="H106" i="24" s="1"/>
  <c r="F35" i="24"/>
  <c r="F106" i="24" s="1"/>
  <c r="E35" i="24"/>
  <c r="E106" i="24" s="1"/>
  <c r="D35" i="24"/>
  <c r="D106" i="24" s="1"/>
  <c r="C35" i="24"/>
  <c r="C106" i="24" s="1"/>
  <c r="BK35" i="24"/>
  <c r="BK106" i="24" s="1"/>
  <c r="DE33" i="24"/>
  <c r="BJ35" i="24"/>
  <c r="BI35" i="24"/>
  <c r="BD35" i="24"/>
  <c r="BD106" i="24" s="1"/>
  <c r="BB35" i="24"/>
  <c r="BB106" i="24" s="1"/>
  <c r="BA35" i="24"/>
  <c r="BA106" i="24" s="1"/>
  <c r="AZ35" i="24"/>
  <c r="AZ106" i="24" s="1"/>
  <c r="AY35" i="24"/>
  <c r="AY106" i="24" s="1"/>
  <c r="AQ35" i="24"/>
  <c r="AQ106" i="24" s="1"/>
  <c r="AP35" i="24"/>
  <c r="AP106" i="24" s="1"/>
  <c r="AO35" i="24"/>
  <c r="AO106" i="24" s="1"/>
  <c r="AI35" i="24"/>
  <c r="AI106" i="24" s="1"/>
  <c r="N35" i="24"/>
  <c r="G35" i="24"/>
  <c r="G106" i="24" s="1"/>
  <c r="DD30" i="24"/>
  <c r="DC30" i="24"/>
  <c r="DB30" i="24"/>
  <c r="DA30" i="24"/>
  <c r="CZ30" i="24"/>
  <c r="CY30" i="24"/>
  <c r="BR30" i="24"/>
  <c r="BQ30" i="24"/>
  <c r="BP30" i="24"/>
  <c r="BO30" i="24"/>
  <c r="BN30" i="24"/>
  <c r="BM30" i="24"/>
  <c r="BL30" i="24"/>
  <c r="BK30" i="24"/>
  <c r="BJ30" i="24"/>
  <c r="BI30" i="24"/>
  <c r="BH30" i="24"/>
  <c r="BG30" i="24"/>
  <c r="BF30" i="24"/>
  <c r="BE30" i="24"/>
  <c r="BD30" i="24"/>
  <c r="BC30" i="24"/>
  <c r="BB30" i="24"/>
  <c r="BA30" i="24"/>
  <c r="AY30" i="24"/>
  <c r="AX30" i="24"/>
  <c r="AW30" i="24"/>
  <c r="AV30" i="24"/>
  <c r="AU30" i="24"/>
  <c r="AT30" i="24"/>
  <c r="AS30" i="24"/>
  <c r="AR30" i="24"/>
  <c r="AQ30" i="24"/>
  <c r="AP30" i="24"/>
  <c r="AO30" i="24"/>
  <c r="AN30" i="24"/>
  <c r="AM30" i="24"/>
  <c r="AL30" i="24"/>
  <c r="AK30" i="24"/>
  <c r="AJ30" i="24"/>
  <c r="AI30" i="24"/>
  <c r="AH30" i="24"/>
  <c r="AG30" i="24"/>
  <c r="AF30" i="24"/>
  <c r="AE30" i="24"/>
  <c r="AD30" i="24"/>
  <c r="AC30" i="24"/>
  <c r="AB30" i="24"/>
  <c r="AA30" i="24"/>
  <c r="Z30" i="24"/>
  <c r="Y30" i="24"/>
  <c r="X30" i="24"/>
  <c r="W30" i="24"/>
  <c r="V30" i="24"/>
  <c r="U30" i="24"/>
  <c r="T30" i="24"/>
  <c r="S30" i="24"/>
  <c r="R30" i="24"/>
  <c r="Q30" i="24"/>
  <c r="P30" i="24"/>
  <c r="O30" i="24"/>
  <c r="N30" i="24"/>
  <c r="M30" i="24"/>
  <c r="L30" i="24"/>
  <c r="K30" i="24"/>
  <c r="J30" i="24"/>
  <c r="I30" i="24"/>
  <c r="H30" i="24"/>
  <c r="G30" i="24"/>
  <c r="F30" i="24"/>
  <c r="E30" i="24"/>
  <c r="D30" i="24"/>
  <c r="C30" i="24"/>
  <c r="DD23" i="24"/>
  <c r="DC23" i="24"/>
  <c r="DB23" i="24"/>
  <c r="DA23" i="24"/>
  <c r="CZ23" i="24"/>
  <c r="CY23" i="24"/>
  <c r="CY105" i="24" s="1"/>
  <c r="BK23" i="24"/>
  <c r="BJ23" i="24"/>
  <c r="BI23" i="24"/>
  <c r="BH23" i="24"/>
  <c r="BG23" i="24"/>
  <c r="BF23" i="24"/>
  <c r="BE23" i="24"/>
  <c r="BD23" i="24"/>
  <c r="BC23" i="24"/>
  <c r="BC105" i="24" s="1"/>
  <c r="BA23" i="24"/>
  <c r="AZ23" i="24"/>
  <c r="AZ105" i="24" s="1"/>
  <c r="AY23" i="24"/>
  <c r="AY105" i="24" s="1"/>
  <c r="AX23" i="24"/>
  <c r="AV23" i="24"/>
  <c r="AU23" i="24"/>
  <c r="AT23" i="24"/>
  <c r="AS23" i="24"/>
  <c r="AR23" i="24"/>
  <c r="AR105" i="24" s="1"/>
  <c r="AQ23" i="24"/>
  <c r="AO23" i="24"/>
  <c r="AN23" i="24"/>
  <c r="AM23" i="24"/>
  <c r="AL23" i="24"/>
  <c r="AK23" i="24"/>
  <c r="AJ23" i="24"/>
  <c r="AI23" i="24"/>
  <c r="AH23" i="24"/>
  <c r="AG23" i="24"/>
  <c r="AF23" i="24"/>
  <c r="AF105" i="24" s="1"/>
  <c r="AE23" i="24"/>
  <c r="AD23" i="24"/>
  <c r="AC23" i="24"/>
  <c r="AB23" i="24"/>
  <c r="AA23" i="24"/>
  <c r="Z23" i="24"/>
  <c r="Y23" i="24"/>
  <c r="T23" i="24"/>
  <c r="Q23" i="24"/>
  <c r="P23" i="24"/>
  <c r="O23" i="24"/>
  <c r="N23" i="24"/>
  <c r="M23" i="24"/>
  <c r="L23" i="24"/>
  <c r="K23" i="24"/>
  <c r="J23" i="24"/>
  <c r="I23" i="24"/>
  <c r="H23" i="24"/>
  <c r="G23" i="24"/>
  <c r="F23" i="24"/>
  <c r="E23" i="24"/>
  <c r="D23" i="24"/>
  <c r="C23" i="24"/>
  <c r="CR23" i="24"/>
  <c r="CI23" i="24"/>
  <c r="CI105" i="24" s="1"/>
  <c r="CG23" i="24"/>
  <c r="CG105" i="24" s="1"/>
  <c r="CD23" i="24"/>
  <c r="CD105" i="24" s="1"/>
  <c r="BX23" i="24"/>
  <c r="BX105" i="24" s="1"/>
  <c r="BS23" i="24"/>
  <c r="BS105" i="24" s="1"/>
  <c r="BR23" i="24"/>
  <c r="BR105" i="24" s="1"/>
  <c r="BL23" i="24"/>
  <c r="DD14" i="24"/>
  <c r="DC14" i="24"/>
  <c r="DB14" i="24"/>
  <c r="DA14" i="24"/>
  <c r="CZ14" i="24"/>
  <c r="CY14" i="24"/>
  <c r="CX14" i="24"/>
  <c r="CV14" i="24"/>
  <c r="CV15" i="24" s="1"/>
  <c r="CU14" i="24"/>
  <c r="CT14" i="24"/>
  <c r="CS14" i="24"/>
  <c r="CR14" i="24"/>
  <c r="CQ14" i="24"/>
  <c r="CP14" i="24"/>
  <c r="CO14" i="24"/>
  <c r="CN14" i="24"/>
  <c r="CM14" i="24"/>
  <c r="CL14" i="24"/>
  <c r="CK14" i="24"/>
  <c r="CJ14" i="24"/>
  <c r="CI14" i="24"/>
  <c r="CH14" i="24"/>
  <c r="CG14" i="24"/>
  <c r="CF14" i="24"/>
  <c r="CE14" i="24"/>
  <c r="CD14" i="24"/>
  <c r="CC14" i="24"/>
  <c r="CB14" i="24"/>
  <c r="CA14" i="24"/>
  <c r="BZ14" i="24"/>
  <c r="BZ15" i="24" s="1"/>
  <c r="BY14" i="24"/>
  <c r="BY15" i="24" s="1"/>
  <c r="BX14" i="24"/>
  <c r="BX15" i="24" s="1"/>
  <c r="BW14" i="24"/>
  <c r="BW15" i="24" s="1"/>
  <c r="BV14" i="24"/>
  <c r="BV15" i="24" s="1"/>
  <c r="BU14" i="24"/>
  <c r="BU15" i="24" s="1"/>
  <c r="BT14" i="24"/>
  <c r="BT15" i="24" s="1"/>
  <c r="BS14" i="24"/>
  <c r="BR14" i="24"/>
  <c r="BQ14" i="24"/>
  <c r="BQ15" i="24" s="1"/>
  <c r="BP14" i="24"/>
  <c r="BP15" i="24" s="1"/>
  <c r="BO14" i="24"/>
  <c r="BO15" i="24" s="1"/>
  <c r="AT14" i="24"/>
  <c r="AS14" i="24"/>
  <c r="AR14" i="24"/>
  <c r="AQ14" i="24"/>
  <c r="AP14" i="24"/>
  <c r="AO14" i="24"/>
  <c r="AM14" i="24"/>
  <c r="AL14" i="24"/>
  <c r="AK14" i="24"/>
  <c r="AK15" i="24" s="1"/>
  <c r="AJ14" i="24"/>
  <c r="AI14" i="24"/>
  <c r="AH14" i="24"/>
  <c r="AG14" i="24"/>
  <c r="AF14" i="24"/>
  <c r="AE14" i="24"/>
  <c r="AD14" i="24"/>
  <c r="AC14" i="24"/>
  <c r="AB14" i="24"/>
  <c r="AA14" i="24"/>
  <c r="Z14" i="24"/>
  <c r="Y14" i="24"/>
  <c r="X14" i="24"/>
  <c r="W14" i="24"/>
  <c r="V14" i="24"/>
  <c r="U14" i="24"/>
  <c r="T14" i="24"/>
  <c r="S14" i="24"/>
  <c r="R14" i="24"/>
  <c r="Q14" i="24"/>
  <c r="P14" i="24"/>
  <c r="O14" i="24"/>
  <c r="N14" i="24"/>
  <c r="M14" i="24"/>
  <c r="L14" i="24"/>
  <c r="K14" i="24"/>
  <c r="J14" i="24"/>
  <c r="I14" i="24"/>
  <c r="H14" i="24"/>
  <c r="G14" i="24"/>
  <c r="F14" i="24"/>
  <c r="E14" i="24"/>
  <c r="D14" i="24"/>
  <c r="C14" i="24"/>
  <c r="BL14" i="24"/>
  <c r="BK14" i="24"/>
  <c r="BJ14" i="24"/>
  <c r="BI14" i="24"/>
  <c r="BH14" i="24"/>
  <c r="BG14" i="24"/>
  <c r="BF14" i="24"/>
  <c r="BE14" i="24"/>
  <c r="BD14" i="24"/>
  <c r="BC14" i="24"/>
  <c r="BC15" i="24" s="1"/>
  <c r="BB14" i="24"/>
  <c r="BA14" i="24"/>
  <c r="AZ14" i="24"/>
  <c r="AY14" i="24"/>
  <c r="AW14" i="24"/>
  <c r="AV14" i="24"/>
  <c r="AV15" i="24" s="1"/>
  <c r="AU14" i="24"/>
  <c r="AU15" i="24" s="1"/>
  <c r="AN14" i="24"/>
  <c r="C11" i="24"/>
  <c r="C16" i="24" s="1"/>
  <c r="B99" i="24" s="1"/>
  <c r="AX15" i="24"/>
  <c r="C4" i="24"/>
  <c r="D4" i="24" s="1"/>
  <c r="B3" i="24"/>
  <c r="B1" i="25" s="1"/>
  <c r="BQ71" i="24"/>
  <c r="AI76" i="24"/>
  <c r="AI118" i="24" s="1"/>
  <c r="DE69" i="24"/>
  <c r="DE67" i="24"/>
  <c r="BI71" i="24"/>
  <c r="BI118" i="24" s="1"/>
  <c r="BH35" i="24"/>
  <c r="BH106" i="24" s="1"/>
  <c r="BL76" i="24"/>
  <c r="BL118" i="24" s="1"/>
  <c r="DC106" i="24"/>
  <c r="DE42" i="24"/>
  <c r="E107" i="24"/>
  <c r="M107" i="24"/>
  <c r="T107" i="24"/>
  <c r="AB107" i="24"/>
  <c r="AM107" i="24"/>
  <c r="BF107" i="24"/>
  <c r="BW107" i="24"/>
  <c r="CD107" i="24"/>
  <c r="CS107" i="24"/>
  <c r="DA107" i="24"/>
  <c r="AU107" i="24"/>
  <c r="BE107" i="24"/>
  <c r="BV107" i="24"/>
  <c r="CC107" i="24"/>
  <c r="AX107" i="24"/>
  <c r="BL63" i="24"/>
  <c r="BL117" i="24" s="1"/>
  <c r="BB76" i="24"/>
  <c r="BG71" i="24"/>
  <c r="BG63" i="24"/>
  <c r="BG117" i="24" s="1"/>
  <c r="BF76" i="24"/>
  <c r="BF118" i="24" s="1"/>
  <c r="AQ71" i="24"/>
  <c r="BF63" i="24"/>
  <c r="BF117" i="24" s="1"/>
  <c r="DE94" i="24"/>
  <c r="CB76" i="24"/>
  <c r="CB118" i="24" s="1"/>
  <c r="BE71" i="24"/>
  <c r="BE118" i="24" s="1"/>
  <c r="AJ82" i="24"/>
  <c r="CZ118" i="24" l="1"/>
  <c r="C17" i="24"/>
  <c r="B100" i="24"/>
  <c r="DC97" i="24"/>
  <c r="DC110" i="24" s="1"/>
  <c r="DC115" i="24" s="1"/>
  <c r="DC120" i="24" s="1"/>
  <c r="DB97" i="24"/>
  <c r="DB110" i="24" s="1"/>
  <c r="DB115" i="24" s="1"/>
  <c r="DB120" i="24" s="1"/>
  <c r="DB46" i="24"/>
  <c r="DB105" i="24"/>
  <c r="DC105" i="24"/>
  <c r="DC46" i="24"/>
  <c r="DD105" i="24"/>
  <c r="DD46" i="24"/>
  <c r="DD108" i="24" s="1"/>
  <c r="AJ118" i="24"/>
  <c r="DA97" i="24"/>
  <c r="DA110" i="24" s="1"/>
  <c r="DA115" i="24" s="1"/>
  <c r="DA120" i="24" s="1"/>
  <c r="DA46" i="24"/>
  <c r="DA105" i="24"/>
  <c r="CZ105" i="24"/>
  <c r="CZ46" i="24"/>
  <c r="DD117" i="24"/>
  <c r="DD97" i="24"/>
  <c r="DD110" i="24" s="1"/>
  <c r="DD115" i="24" s="1"/>
  <c r="DD120" i="24" s="1"/>
  <c r="CZ97" i="24"/>
  <c r="CZ110" i="24" s="1"/>
  <c r="CZ115" i="24" s="1"/>
  <c r="CZ120" i="24" s="1"/>
  <c r="D3" i="24"/>
  <c r="D1" i="25" s="1"/>
  <c r="BB46" i="24"/>
  <c r="BB108" i="24" s="1"/>
  <c r="D114" i="24"/>
  <c r="E114" i="24" s="1"/>
  <c r="F114" i="24" s="1"/>
  <c r="G114" i="24" s="1"/>
  <c r="C104" i="24"/>
  <c r="AL15" i="24"/>
  <c r="P15" i="24"/>
  <c r="AO15" i="24"/>
  <c r="BF15" i="24"/>
  <c r="AW15" i="24"/>
  <c r="CD15" i="24"/>
  <c r="BB15" i="24"/>
  <c r="BE15" i="24"/>
  <c r="CE15" i="24"/>
  <c r="Z15" i="24"/>
  <c r="AM15" i="24"/>
  <c r="S15" i="24"/>
  <c r="CF15" i="24"/>
  <c r="T15" i="24"/>
  <c r="CG15" i="24"/>
  <c r="AQ15" i="24"/>
  <c r="G15" i="24"/>
  <c r="AE15" i="24"/>
  <c r="H15" i="24"/>
  <c r="AF15" i="24"/>
  <c r="BS15" i="24"/>
  <c r="J15" i="24"/>
  <c r="AT15" i="24"/>
  <c r="CH15" i="24"/>
  <c r="V15" i="24"/>
  <c r="AD15" i="24"/>
  <c r="AB15" i="24"/>
  <c r="CT15" i="24"/>
  <c r="L15" i="24"/>
  <c r="CU15" i="24"/>
  <c r="BK15" i="24"/>
  <c r="AS15" i="24"/>
  <c r="BJ15" i="24"/>
  <c r="CJ15" i="24"/>
  <c r="X15" i="24"/>
  <c r="AA15" i="24"/>
  <c r="BR15" i="24"/>
  <c r="N15" i="24"/>
  <c r="CW15" i="24"/>
  <c r="CI15" i="24"/>
  <c r="CK15" i="24"/>
  <c r="D15" i="24"/>
  <c r="F15" i="24"/>
  <c r="AF118" i="24"/>
  <c r="C100" i="24"/>
  <c r="D17" i="24" s="1"/>
  <c r="D100" i="24" s="1"/>
  <c r="E17" i="24" s="1"/>
  <c r="E100" i="24" s="1"/>
  <c r="F17" i="24" s="1"/>
  <c r="F100" i="24" s="1"/>
  <c r="G17" i="24" s="1"/>
  <c r="G100" i="24" s="1"/>
  <c r="H17" i="24" s="1"/>
  <c r="H100" i="24" s="1"/>
  <c r="I17" i="24" s="1"/>
  <c r="I100" i="24" s="1"/>
  <c r="J17" i="24" s="1"/>
  <c r="J100" i="24" s="1"/>
  <c r="K17" i="24" s="1"/>
  <c r="K100" i="24" s="1"/>
  <c r="L17" i="24" s="1"/>
  <c r="L100" i="24" s="1"/>
  <c r="M17" i="24" s="1"/>
  <c r="M100" i="24" s="1"/>
  <c r="N17" i="24" s="1"/>
  <c r="N100" i="24" s="1"/>
  <c r="O17" i="24" s="1"/>
  <c r="O100" i="24" s="1"/>
  <c r="P17" i="24" s="1"/>
  <c r="P100" i="24" s="1"/>
  <c r="Q17" i="24" s="1"/>
  <c r="Q100" i="24" s="1"/>
  <c r="R17" i="24" s="1"/>
  <c r="R100" i="24" s="1"/>
  <c r="S17" i="24" s="1"/>
  <c r="S100" i="24" s="1"/>
  <c r="T17" i="24" s="1"/>
  <c r="T100" i="24" s="1"/>
  <c r="U17" i="24" s="1"/>
  <c r="U100" i="24" s="1"/>
  <c r="V17" i="24" s="1"/>
  <c r="V100" i="24" s="1"/>
  <c r="W17" i="24" s="1"/>
  <c r="W100" i="24" s="1"/>
  <c r="X17" i="24" s="1"/>
  <c r="X100" i="24" s="1"/>
  <c r="Y17" i="24" s="1"/>
  <c r="Y100" i="24" s="1"/>
  <c r="Z17" i="24" s="1"/>
  <c r="Z100" i="24" s="1"/>
  <c r="AA17" i="24" s="1"/>
  <c r="AA100" i="24" s="1"/>
  <c r="AB17" i="24" s="1"/>
  <c r="AB100" i="24" s="1"/>
  <c r="AC17" i="24" s="1"/>
  <c r="AC100" i="24" s="1"/>
  <c r="AD17" i="24" s="1"/>
  <c r="AD100" i="24" s="1"/>
  <c r="AE17" i="24" s="1"/>
  <c r="AE100" i="24" s="1"/>
  <c r="AF17" i="24" s="1"/>
  <c r="AF100" i="24" s="1"/>
  <c r="AG17" i="24" s="1"/>
  <c r="AG100" i="24" s="1"/>
  <c r="AH17" i="24" s="1"/>
  <c r="AH100" i="24" s="1"/>
  <c r="AI17" i="24" s="1"/>
  <c r="AI100" i="24" s="1"/>
  <c r="AJ17" i="24" s="1"/>
  <c r="AJ100" i="24" s="1"/>
  <c r="AK17" i="24" s="1"/>
  <c r="AK100" i="24" s="1"/>
  <c r="AL17" i="24" s="1"/>
  <c r="AL100" i="24" s="1"/>
  <c r="AM17" i="24" s="1"/>
  <c r="AM100" i="24" s="1"/>
  <c r="AN17" i="24" s="1"/>
  <c r="AN100" i="24" s="1"/>
  <c r="AO17" i="24" s="1"/>
  <c r="AO100" i="24" s="1"/>
  <c r="AP17" i="24" s="1"/>
  <c r="AP100" i="24" s="1"/>
  <c r="AQ17" i="24" s="1"/>
  <c r="AQ100" i="24" s="1"/>
  <c r="AR17" i="24" s="1"/>
  <c r="AR100" i="24" s="1"/>
  <c r="AS17" i="24" s="1"/>
  <c r="AS100" i="24" s="1"/>
  <c r="AT17" i="24" s="1"/>
  <c r="AT100" i="24" s="1"/>
  <c r="AU17" i="24" s="1"/>
  <c r="AU100" i="24" s="1"/>
  <c r="AV17" i="24" s="1"/>
  <c r="AV100" i="24" s="1"/>
  <c r="AW17" i="24" s="1"/>
  <c r="AW100" i="24" s="1"/>
  <c r="AX17" i="24" s="1"/>
  <c r="AX100" i="24" s="1"/>
  <c r="AY17" i="24" s="1"/>
  <c r="AY100" i="24" s="1"/>
  <c r="AZ17" i="24" s="1"/>
  <c r="AZ100" i="24" s="1"/>
  <c r="BA17" i="24" s="1"/>
  <c r="BA100" i="24" s="1"/>
  <c r="BB17" i="24" s="1"/>
  <c r="BB100" i="24" s="1"/>
  <c r="BC17" i="24" s="1"/>
  <c r="BC100" i="24" s="1"/>
  <c r="BD17" i="24" s="1"/>
  <c r="BD100" i="24" s="1"/>
  <c r="BE17" i="24" s="1"/>
  <c r="BE100" i="24" s="1"/>
  <c r="BF17" i="24" s="1"/>
  <c r="BF100" i="24" s="1"/>
  <c r="BG17" i="24" s="1"/>
  <c r="BG100" i="24" s="1"/>
  <c r="BH17" i="24" s="1"/>
  <c r="BH100" i="24" s="1"/>
  <c r="BI17" i="24" s="1"/>
  <c r="BI100" i="24" s="1"/>
  <c r="BJ17" i="24" s="1"/>
  <c r="BJ100" i="24" s="1"/>
  <c r="BK17" i="24" s="1"/>
  <c r="BK100" i="24" s="1"/>
  <c r="BL17" i="24" s="1"/>
  <c r="BL100" i="24" s="1"/>
  <c r="BM17" i="24" s="1"/>
  <c r="BM100" i="24" s="1"/>
  <c r="BN17" i="24" s="1"/>
  <c r="BN100" i="24" s="1"/>
  <c r="BO17" i="24" s="1"/>
  <c r="BO100" i="24" s="1"/>
  <c r="BP17" i="24" s="1"/>
  <c r="BP100" i="24" s="1"/>
  <c r="BQ17" i="24" s="1"/>
  <c r="BQ100" i="24" s="1"/>
  <c r="BR17" i="24" s="1"/>
  <c r="BR100" i="24" s="1"/>
  <c r="BS17" i="24" s="1"/>
  <c r="AJ97" i="24"/>
  <c r="AJ110" i="24" s="1"/>
  <c r="AJ115" i="24" s="1"/>
  <c r="AJ120" i="24" s="1"/>
  <c r="R113" i="24"/>
  <c r="H113" i="24"/>
  <c r="AD113" i="24"/>
  <c r="AE113" i="24"/>
  <c r="J113" i="24"/>
  <c r="AF113" i="24"/>
  <c r="AF97" i="24"/>
  <c r="AI113" i="24"/>
  <c r="O113" i="24"/>
  <c r="P113" i="24"/>
  <c r="BI97" i="24"/>
  <c r="BI110" i="24" s="1"/>
  <c r="BI115" i="24" s="1"/>
  <c r="BI120" i="24" s="1"/>
  <c r="X46" i="24"/>
  <c r="X108" i="24" s="1"/>
  <c r="S46" i="24"/>
  <c r="S108" i="24" s="1"/>
  <c r="V46" i="24"/>
  <c r="V108" i="24" s="1"/>
  <c r="U46" i="24"/>
  <c r="U108" i="24" s="1"/>
  <c r="W46" i="24"/>
  <c r="AW46" i="24"/>
  <c r="AW108" i="24" s="1"/>
  <c r="AG46" i="24"/>
  <c r="AI46" i="24"/>
  <c r="AT46" i="24"/>
  <c r="AT108" i="24" s="1"/>
  <c r="AO46" i="24"/>
  <c r="AO108" i="24" s="1"/>
  <c r="AH46" i="24"/>
  <c r="AH108" i="24" s="1"/>
  <c r="C105" i="24"/>
  <c r="C46" i="24"/>
  <c r="AE105" i="24"/>
  <c r="AE46" i="24"/>
  <c r="AE108" i="24" s="1"/>
  <c r="BD105" i="24"/>
  <c r="BD46" i="24"/>
  <c r="AD46" i="24"/>
  <c r="AD105" i="24"/>
  <c r="D46" i="24"/>
  <c r="D105" i="24"/>
  <c r="BE46" i="24"/>
  <c r="BE105" i="24"/>
  <c r="AO105" i="24"/>
  <c r="AU46" i="24"/>
  <c r="AU105" i="24"/>
  <c r="AC46" i="24"/>
  <c r="AC105" i="24"/>
  <c r="E105" i="24"/>
  <c r="E46" i="24"/>
  <c r="F46" i="24"/>
  <c r="F105" i="24"/>
  <c r="BG46" i="24"/>
  <c r="BG108" i="24" s="1"/>
  <c r="BG105" i="24"/>
  <c r="G46" i="24"/>
  <c r="G108" i="24" s="1"/>
  <c r="G105" i="24"/>
  <c r="BH105" i="24"/>
  <c r="BH46" i="24"/>
  <c r="Q105" i="24"/>
  <c r="Q46" i="24"/>
  <c r="Y46" i="24"/>
  <c r="Y105" i="24"/>
  <c r="Z105" i="24"/>
  <c r="Z46" i="24"/>
  <c r="AX105" i="24"/>
  <c r="AX46" i="24"/>
  <c r="AA105" i="24"/>
  <c r="AA46" i="24"/>
  <c r="BF105" i="24"/>
  <c r="BF46" i="24"/>
  <c r="BF108" i="24" s="1"/>
  <c r="H46" i="24"/>
  <c r="H108" i="24" s="1"/>
  <c r="H105" i="24"/>
  <c r="AJ105" i="24"/>
  <c r="BI105" i="24"/>
  <c r="BI46" i="24"/>
  <c r="AG105" i="24"/>
  <c r="I46" i="24"/>
  <c r="I105" i="24"/>
  <c r="AK46" i="24"/>
  <c r="AK108" i="24" s="1"/>
  <c r="AK105" i="24"/>
  <c r="BC46" i="24"/>
  <c r="BC108" i="24" s="1"/>
  <c r="BL105" i="24"/>
  <c r="BL46" i="24"/>
  <c r="BL108" i="24" s="1"/>
  <c r="T105" i="24"/>
  <c r="T46" i="24"/>
  <c r="AV105" i="24"/>
  <c r="AV46" i="24"/>
  <c r="BJ105" i="24"/>
  <c r="BJ46" i="24"/>
  <c r="J46" i="24"/>
  <c r="J108" i="24" s="1"/>
  <c r="J105" i="24"/>
  <c r="AL105" i="24"/>
  <c r="AL46" i="24"/>
  <c r="BK105" i="24"/>
  <c r="BK46" i="24"/>
  <c r="BK108" i="24" s="1"/>
  <c r="K46" i="24"/>
  <c r="K105" i="24"/>
  <c r="AM46" i="24"/>
  <c r="AM108" i="24" s="1"/>
  <c r="AM105" i="24"/>
  <c r="AF46" i="24"/>
  <c r="AF108" i="24" s="1"/>
  <c r="L105" i="24"/>
  <c r="L46" i="24"/>
  <c r="AN46" i="24"/>
  <c r="AN108" i="24" s="1"/>
  <c r="AN105" i="24"/>
  <c r="M105" i="24"/>
  <c r="M46" i="24"/>
  <c r="N46" i="24"/>
  <c r="N105" i="24"/>
  <c r="AQ46" i="24"/>
  <c r="AQ105" i="24"/>
  <c r="AB105" i="24"/>
  <c r="AB46" i="24"/>
  <c r="BA46" i="24"/>
  <c r="BA105" i="24"/>
  <c r="O46" i="24"/>
  <c r="O108" i="24" s="1"/>
  <c r="O105" i="24"/>
  <c r="P105" i="24"/>
  <c r="P46" i="24"/>
  <c r="P108" i="24" s="1"/>
  <c r="AS105" i="24"/>
  <c r="AS46" i="24"/>
  <c r="AR46" i="24"/>
  <c r="C103" i="24"/>
  <c r="C19" i="24"/>
  <c r="C50" i="24"/>
  <c r="CR15" i="24"/>
  <c r="CL15" i="24"/>
  <c r="CM15" i="24"/>
  <c r="CN15" i="24"/>
  <c r="CO15" i="24"/>
  <c r="CP15" i="24"/>
  <c r="CQ15" i="24"/>
  <c r="CS15" i="24"/>
  <c r="D103" i="24"/>
  <c r="D19" i="24"/>
  <c r="D50" i="24"/>
  <c r="D5" i="24"/>
  <c r="C5" i="24"/>
  <c r="C3" i="24"/>
  <c r="C1" i="25" s="1"/>
  <c r="BP63" i="24"/>
  <c r="DE58" i="24"/>
  <c r="CZ108" i="24" l="1"/>
  <c r="CZ112" i="24"/>
  <c r="DA112" i="24"/>
  <c r="DA108" i="24"/>
  <c r="H114" i="24"/>
  <c r="I114" i="24" s="1"/>
  <c r="DC112" i="24"/>
  <c r="DC108" i="24"/>
  <c r="DB108" i="24"/>
  <c r="DB112" i="24"/>
  <c r="J114" i="24"/>
  <c r="K114" i="24" s="1"/>
  <c r="L114" i="24" s="1"/>
  <c r="M114" i="24" s="1"/>
  <c r="N114" i="24" s="1"/>
  <c r="O114" i="24" s="1"/>
  <c r="P114" i="24" s="1"/>
  <c r="Q114" i="24" s="1"/>
  <c r="R114" i="24" s="1"/>
  <c r="S114" i="24" s="1"/>
  <c r="T114" i="24" s="1"/>
  <c r="U114" i="24" s="1"/>
  <c r="V114" i="24" s="1"/>
  <c r="W114" i="24" s="1"/>
  <c r="X114" i="24" s="1"/>
  <c r="Y114" i="24" s="1"/>
  <c r="Z114" i="24" s="1"/>
  <c r="AA114" i="24" s="1"/>
  <c r="AB114" i="24" s="1"/>
  <c r="AC114" i="24" s="1"/>
  <c r="Q108" i="24"/>
  <c r="L108" i="24"/>
  <c r="Y108" i="24"/>
  <c r="AA108" i="24"/>
  <c r="D108" i="24"/>
  <c r="AL108" i="24"/>
  <c r="T108" i="24"/>
  <c r="BA108" i="24"/>
  <c r="Z108" i="24"/>
  <c r="N108" i="24"/>
  <c r="M108" i="24"/>
  <c r="AD108" i="24"/>
  <c r="AU108" i="24"/>
  <c r="AS108" i="24"/>
  <c r="AB108" i="24"/>
  <c r="BD108" i="24"/>
  <c r="F108" i="24"/>
  <c r="AC108" i="24"/>
  <c r="E108" i="24"/>
  <c r="BE108" i="24"/>
  <c r="AX108" i="24"/>
  <c r="I108" i="24"/>
  <c r="AV108" i="24"/>
  <c r="BP117" i="24"/>
  <c r="CY35" i="24" l="1"/>
  <c r="CX35" i="24"/>
  <c r="CY106" i="24" l="1"/>
  <c r="CY46" i="24"/>
  <c r="CY108" i="24" s="1"/>
  <c r="CX106" i="24"/>
  <c r="BM35" i="24" l="1"/>
  <c r="BM82" i="24" l="1"/>
  <c r="BN35" i="24"/>
  <c r="BN46" i="24" s="1"/>
  <c r="BM106" i="24"/>
  <c r="BN82" i="24" l="1"/>
  <c r="BO35" i="24"/>
  <c r="BN106" i="24"/>
  <c r="BO106" i="24" l="1"/>
  <c r="BN108" i="24"/>
  <c r="BP35" i="24"/>
  <c r="BO82" i="24"/>
  <c r="BQ35" i="24" l="1"/>
  <c r="BQ46" i="24" s="1"/>
  <c r="BP106" i="24"/>
  <c r="BS30" i="24" l="1"/>
  <c r="BS57" i="24"/>
  <c r="BQ106" i="24"/>
  <c r="BR35" i="24"/>
  <c r="BR46" i="24" s="1"/>
  <c r="BT30" i="24" l="1"/>
  <c r="BT57" i="24"/>
  <c r="BT113" i="24" s="1"/>
  <c r="BS113" i="24"/>
  <c r="BS100" i="24"/>
  <c r="BT17" i="24" s="1"/>
  <c r="BR106" i="24"/>
  <c r="BS35" i="24"/>
  <c r="BS46" i="24" s="1"/>
  <c r="BQ108" i="24"/>
  <c r="BU30" i="24" l="1"/>
  <c r="BT100" i="24"/>
  <c r="BU17" i="24" s="1"/>
  <c r="BU57" i="24"/>
  <c r="BT35" i="24"/>
  <c r="BR108" i="24"/>
  <c r="BS108" i="24"/>
  <c r="BS106" i="24"/>
  <c r="BV30" i="24" l="1"/>
  <c r="BV46" i="24" s="1"/>
  <c r="BV108" i="24" s="1"/>
  <c r="BU113" i="24"/>
  <c r="BU100" i="24"/>
  <c r="BV17" i="24" s="1"/>
  <c r="BT106" i="24"/>
  <c r="BU35" i="24"/>
  <c r="BU46" i="24" s="1"/>
  <c r="DE77" i="24"/>
  <c r="BW30" i="24" l="1"/>
  <c r="BW46" i="24" s="1"/>
  <c r="BW108" i="24" s="1"/>
  <c r="BW57" i="24"/>
  <c r="BW113" i="24" s="1"/>
  <c r="BV57" i="24"/>
  <c r="BU108" i="24"/>
  <c r="DE31" i="24"/>
  <c r="BU106" i="24"/>
  <c r="BX30" i="24" l="1"/>
  <c r="BX46" i="24" s="1"/>
  <c r="BX108" i="24" s="1"/>
  <c r="BX57" i="24"/>
  <c r="BX113" i="24" s="1"/>
  <c r="BV113" i="24"/>
  <c r="BV100" i="24"/>
  <c r="BW17" i="24" s="1"/>
  <c r="BW100" i="24" s="1"/>
  <c r="BX17" i="24" s="1"/>
  <c r="BY30" i="24" l="1"/>
  <c r="BY46" i="24" s="1"/>
  <c r="BY108" i="24" s="1"/>
  <c r="BX100" i="24"/>
  <c r="BY17" i="24" s="1"/>
  <c r="BY57" i="24"/>
  <c r="BY113" i="24" s="1"/>
  <c r="BZ30" i="24" l="1"/>
  <c r="BZ46" i="24" s="1"/>
  <c r="BZ108" i="24" s="1"/>
  <c r="BZ57" i="24"/>
  <c r="BZ113" i="24" s="1"/>
  <c r="BY100" i="24"/>
  <c r="BZ17" i="24" s="1"/>
  <c r="CA30" i="24" l="1"/>
  <c r="CA46" i="24" s="1"/>
  <c r="CA108" i="24" s="1"/>
  <c r="CA57" i="24"/>
  <c r="BZ100" i="24"/>
  <c r="CA17" i="24" s="1"/>
  <c r="CB30" i="24" l="1"/>
  <c r="CB57" i="24"/>
  <c r="CB113" i="24" s="1"/>
  <c r="CA100" i="24"/>
  <c r="CB17" i="24" s="1"/>
  <c r="CA113" i="24"/>
  <c r="CB100" i="24" l="1"/>
  <c r="CC17" i="24" s="1"/>
  <c r="CC57" i="24"/>
  <c r="CC113" i="24" s="1"/>
  <c r="CD30" i="24" l="1"/>
  <c r="CD46" i="24" s="1"/>
  <c r="CD108" i="24" s="1"/>
  <c r="CC30" i="24"/>
  <c r="CC46" i="24" s="1"/>
  <c r="CC108" i="24" s="1"/>
  <c r="CC100" i="24"/>
  <c r="CD17" i="24" s="1"/>
  <c r="CD57" i="24"/>
  <c r="CD113" i="24" s="1"/>
  <c r="CE30" i="24" l="1"/>
  <c r="CE46" i="24" s="1"/>
  <c r="CE108" i="24" s="1"/>
  <c r="CE57" i="24"/>
  <c r="CE113" i="24" s="1"/>
  <c r="CD100" i="24"/>
  <c r="CE17" i="24" s="1"/>
  <c r="CF30" i="24" l="1"/>
  <c r="CF46" i="24" s="1"/>
  <c r="CF108" i="24" s="1"/>
  <c r="CF57" i="24"/>
  <c r="CF113" i="24" s="1"/>
  <c r="CE100" i="24"/>
  <c r="CF17" i="24" s="1"/>
  <c r="CG30" i="24" l="1"/>
  <c r="CG46" i="24" s="1"/>
  <c r="CG108" i="24" s="1"/>
  <c r="CF100" i="24"/>
  <c r="CG17" i="24" s="1"/>
  <c r="CG57" i="24"/>
  <c r="CG113" i="24" s="1"/>
  <c r="CH30" i="24" l="1"/>
  <c r="CH46" i="24" s="1"/>
  <c r="CH108" i="24" s="1"/>
  <c r="CH57" i="24"/>
  <c r="CH113" i="24" s="1"/>
  <c r="CG100" i="24"/>
  <c r="CH17" i="24" s="1"/>
  <c r="CI30" i="24" l="1"/>
  <c r="CI46" i="24" s="1"/>
  <c r="CI108" i="24" s="1"/>
  <c r="CH100" i="24"/>
  <c r="CI17" i="24" s="1"/>
  <c r="CI57" i="24"/>
  <c r="CI113" i="24" s="1"/>
  <c r="CJ30" i="24" l="1"/>
  <c r="CJ57" i="24"/>
  <c r="CJ113" i="24" s="1"/>
  <c r="CI100" i="24"/>
  <c r="CJ17" i="24" s="1"/>
  <c r="CK30" i="24" l="1"/>
  <c r="CK46" i="24" s="1"/>
  <c r="CK108" i="24" s="1"/>
  <c r="CJ100" i="24"/>
  <c r="CK17" i="24" s="1"/>
  <c r="CK57" i="24"/>
  <c r="CK113" i="24" s="1"/>
  <c r="CL30" i="24" l="1"/>
  <c r="CK100" i="24"/>
  <c r="CL17" i="24" s="1"/>
  <c r="CL57" i="24"/>
  <c r="CL113" i="24" s="1"/>
  <c r="CM30" i="24" l="1"/>
  <c r="CM46" i="24" s="1"/>
  <c r="CM108" i="24" s="1"/>
  <c r="CM57" i="24"/>
  <c r="CM113" i="24" s="1"/>
  <c r="CL100" i="24"/>
  <c r="CM17" i="24" s="1"/>
  <c r="CN30" i="24" l="1"/>
  <c r="CN46" i="24" s="1"/>
  <c r="CN108" i="24" s="1"/>
  <c r="CM100" i="24"/>
  <c r="CN17" i="24" s="1"/>
  <c r="CN57" i="24"/>
  <c r="CN113" i="24" s="1"/>
  <c r="CO30" i="24" l="1"/>
  <c r="CO46" i="24" s="1"/>
  <c r="CO108" i="24" s="1"/>
  <c r="CO57" i="24"/>
  <c r="CO113" i="24" s="1"/>
  <c r="CN100" i="24"/>
  <c r="CO17" i="24" s="1"/>
  <c r="CP30" i="24" l="1"/>
  <c r="CP46" i="24" s="1"/>
  <c r="CP108" i="24" s="1"/>
  <c r="CP57" i="24"/>
  <c r="CP113" i="24" s="1"/>
  <c r="CO100" i="24"/>
  <c r="CP17" i="24" s="1"/>
  <c r="CP100" i="24" l="1"/>
  <c r="CQ17" i="24" s="1"/>
  <c r="CQ30" i="24"/>
  <c r="CQ46" i="24" s="1"/>
  <c r="CQ108" i="24" s="1"/>
  <c r="CQ57" i="24"/>
  <c r="CQ113" i="24" s="1"/>
  <c r="CR30" i="24" l="1"/>
  <c r="CR46" i="24" s="1"/>
  <c r="CR108" i="24" s="1"/>
  <c r="CR57" i="24"/>
  <c r="CR113" i="24" s="1"/>
  <c r="CQ100" i="24"/>
  <c r="CR17" i="24" s="1"/>
  <c r="CS30" i="24" l="1"/>
  <c r="CS57" i="24"/>
  <c r="CS113" i="24" s="1"/>
  <c r="CR100" i="24"/>
  <c r="CS17" i="24" s="1"/>
  <c r="CS100" i="24" l="1"/>
  <c r="CT17" i="24" s="1"/>
  <c r="CT30" i="24"/>
  <c r="CT46" i="24" s="1"/>
  <c r="CT108" i="24" s="1"/>
  <c r="CT57" i="24"/>
  <c r="CT113" i="24" s="1"/>
  <c r="CU30" i="24" l="1"/>
  <c r="CU46" i="24" s="1"/>
  <c r="CU108" i="24" s="1"/>
  <c r="CU57" i="24"/>
  <c r="CU113" i="24" s="1"/>
  <c r="CT100" i="24"/>
  <c r="CU17" i="24" s="1"/>
  <c r="CU100" i="24" l="1"/>
  <c r="CV17" i="24" s="1"/>
  <c r="CV30" i="24"/>
  <c r="CV46" i="24" s="1"/>
  <c r="CV108" i="24" s="1"/>
  <c r="CV57" i="24"/>
  <c r="CV113" i="24" s="1"/>
  <c r="CV100" i="24" l="1"/>
  <c r="CW17" i="24" s="1"/>
  <c r="CW30" i="24"/>
  <c r="CW57" i="24"/>
  <c r="CW113" i="24" s="1"/>
  <c r="CW100" i="24" l="1"/>
  <c r="CX17" i="24" s="1"/>
  <c r="CX57" i="24"/>
  <c r="DE53" i="24"/>
  <c r="CX30" i="24"/>
  <c r="DE27" i="24"/>
  <c r="CX113" i="24" l="1"/>
  <c r="DE57" i="24"/>
  <c r="CX100" i="24"/>
  <c r="CY17" i="24" s="1"/>
  <c r="CY100" i="24" s="1"/>
  <c r="CZ17" i="24" s="1"/>
  <c r="CZ100" i="24" s="1"/>
  <c r="DA17" i="24" s="1"/>
  <c r="DA100" i="24" s="1"/>
  <c r="DB17" i="24" s="1"/>
  <c r="DB100" i="24" s="1"/>
  <c r="DC17" i="24" s="1"/>
  <c r="DC100" i="24" s="1"/>
  <c r="DD17" i="24" s="1"/>
  <c r="DD100" i="24" s="1"/>
  <c r="BP82" i="24" l="1"/>
  <c r="BP97" i="24" l="1"/>
  <c r="BQ82" i="24"/>
  <c r="BQ97" i="24" s="1"/>
  <c r="BQ110" i="24" s="1"/>
  <c r="BQ115" i="24" s="1"/>
  <c r="BQ120" i="24" s="1"/>
  <c r="BS82" i="24"/>
  <c r="BR82" i="24"/>
  <c r="CH82" i="24"/>
  <c r="CH97" i="24" s="1"/>
  <c r="CG82" i="24"/>
  <c r="CA82" i="24"/>
  <c r="CA97" i="24" s="1"/>
  <c r="BY82" i="24"/>
  <c r="BY97" i="24" s="1"/>
  <c r="BT82" i="24"/>
  <c r="BT97" i="24" s="1"/>
  <c r="CN82" i="24"/>
  <c r="CN97" i="24" s="1"/>
  <c r="CC82" i="24"/>
  <c r="CC97" i="24" s="1"/>
  <c r="BX82" i="24"/>
  <c r="BX97" i="24" s="1"/>
  <c r="CR82" i="24"/>
  <c r="CR97" i="24" s="1"/>
  <c r="CJ82" i="24"/>
  <c r="CJ97" i="24" s="1"/>
  <c r="CB82" i="24"/>
  <c r="CB97" i="24" s="1"/>
  <c r="CE82" i="24"/>
  <c r="BV82" i="24"/>
  <c r="BV97" i="24" s="1"/>
  <c r="BW82" i="24"/>
  <c r="BW97" i="24" s="1"/>
  <c r="CM82" i="24"/>
  <c r="CM97" i="24" s="1"/>
  <c r="CO82" i="24"/>
  <c r="CO97" i="24" s="1"/>
  <c r="BU82" i="24"/>
  <c r="CV82" i="24"/>
  <c r="CF82" i="24"/>
  <c r="CF97" i="24" s="1"/>
  <c r="CP82" i="24"/>
  <c r="CP97" i="24" s="1"/>
  <c r="CL82" i="24"/>
  <c r="CI82" i="24"/>
  <c r="CI97" i="24" s="1"/>
  <c r="CD82" i="24"/>
  <c r="CD97" i="24" s="1"/>
  <c r="CU82" i="24"/>
  <c r="CT82" i="24"/>
  <c r="BZ82" i="24"/>
  <c r="BZ97" i="24" s="1"/>
  <c r="CK82" i="24"/>
  <c r="CK97" i="24" s="1"/>
  <c r="CQ82" i="24"/>
  <c r="CQ97" i="24" s="1"/>
  <c r="CS82" i="24"/>
  <c r="CS97" i="24" l="1"/>
  <c r="BP110" i="24"/>
  <c r="CG97" i="24"/>
  <c r="BU97" i="24"/>
  <c r="BQ112" i="24"/>
  <c r="CF110" i="24"/>
  <c r="CF115" i="24" s="1"/>
  <c r="CF120" i="24" s="1"/>
  <c r="CF112" i="24"/>
  <c r="BZ112" i="24"/>
  <c r="BZ110" i="24"/>
  <c r="BZ115" i="24" s="1"/>
  <c r="BZ120" i="24" s="1"/>
  <c r="BT110" i="24"/>
  <c r="BT115" i="24" s="1"/>
  <c r="CN110" i="24"/>
  <c r="CN115" i="24" s="1"/>
  <c r="CN120" i="24" s="1"/>
  <c r="CN112" i="24"/>
  <c r="CJ110" i="24"/>
  <c r="CJ115" i="24" s="1"/>
  <c r="CJ120" i="24" s="1"/>
  <c r="CB110" i="24"/>
  <c r="CB115" i="24" s="1"/>
  <c r="CB120" i="24" s="1"/>
  <c r="CQ112" i="24"/>
  <c r="CQ110" i="24"/>
  <c r="CQ115" i="24" s="1"/>
  <c r="CQ120" i="24" s="1"/>
  <c r="BW110" i="24"/>
  <c r="BW115" i="24" s="1"/>
  <c r="BW120" i="24" s="1"/>
  <c r="BW112" i="24"/>
  <c r="CI112" i="24"/>
  <c r="CI110" i="24"/>
  <c r="CI115" i="24" s="1"/>
  <c r="CI120" i="24" s="1"/>
  <c r="BV112" i="24"/>
  <c r="BV110" i="24"/>
  <c r="BV115" i="24" s="1"/>
  <c r="BV120" i="24" s="1"/>
  <c r="CR110" i="24"/>
  <c r="CR115" i="24" s="1"/>
  <c r="CR120" i="24" s="1"/>
  <c r="CR112" i="24"/>
  <c r="BX110" i="24"/>
  <c r="BX115" i="24" s="1"/>
  <c r="BX120" i="24" s="1"/>
  <c r="BX112" i="24"/>
  <c r="CH112" i="24"/>
  <c r="CH110" i="24"/>
  <c r="CH115" i="24" s="1"/>
  <c r="CH120" i="24" s="1"/>
  <c r="CA110" i="24"/>
  <c r="CA115" i="24" s="1"/>
  <c r="CA120" i="24" s="1"/>
  <c r="CA112" i="24"/>
  <c r="CC112" i="24"/>
  <c r="CC110" i="24"/>
  <c r="CC115" i="24" s="1"/>
  <c r="CC120" i="24" s="1"/>
  <c r="BY112" i="24"/>
  <c r="BY110" i="24"/>
  <c r="BY115" i="24" s="1"/>
  <c r="BY120" i="24" s="1"/>
  <c r="CD110" i="24"/>
  <c r="CD115" i="24" s="1"/>
  <c r="CD120" i="24" s="1"/>
  <c r="CD112" i="24"/>
  <c r="CM110" i="24"/>
  <c r="CM115" i="24" s="1"/>
  <c r="CM120" i="24" s="1"/>
  <c r="CM112" i="24"/>
  <c r="CK112" i="24"/>
  <c r="CK110" i="24"/>
  <c r="CK115" i="24" s="1"/>
  <c r="CK120" i="24" s="1"/>
  <c r="CP110" i="24"/>
  <c r="CP115" i="24" s="1"/>
  <c r="CP120" i="24" s="1"/>
  <c r="CP112" i="24"/>
  <c r="CO112" i="24"/>
  <c r="CO110" i="24"/>
  <c r="CO115" i="24" s="1"/>
  <c r="CO120" i="24" s="1"/>
  <c r="BT120" i="24" l="1"/>
  <c r="CS110" i="24"/>
  <c r="CS115" i="24" s="1"/>
  <c r="CS120" i="24" s="1"/>
  <c r="BP115" i="24"/>
  <c r="BP120" i="24" s="1"/>
  <c r="BU112" i="24"/>
  <c r="BU110" i="24"/>
  <c r="CG112" i="24"/>
  <c r="CG110" i="24"/>
  <c r="CG115" i="24" l="1"/>
  <c r="CG120" i="24" s="1"/>
  <c r="BU115" i="24"/>
  <c r="BU120" i="24" s="1"/>
  <c r="CW82" i="24" l="1"/>
  <c r="DE78" i="24"/>
  <c r="CX82" i="24" l="1"/>
  <c r="DE21" i="24" l="1"/>
  <c r="BO23" i="24"/>
  <c r="BO46" i="24" l="1"/>
  <c r="BO105" i="24"/>
  <c r="BO108" i="24" l="1"/>
  <c r="AY44" i="24" l="1"/>
  <c r="AY107" i="24" l="1"/>
  <c r="DE44" i="24"/>
  <c r="AY46" i="24"/>
  <c r="AY108" i="24" l="1"/>
  <c r="BD71" i="24" l="1"/>
  <c r="AQ108" i="24"/>
  <c r="BI108" i="24"/>
  <c r="BJ108" i="24"/>
  <c r="CE63" i="24"/>
  <c r="CE97" i="24" s="1"/>
  <c r="AI108" i="24"/>
  <c r="CE112" i="24" l="1"/>
  <c r="CE110" i="24"/>
  <c r="CE115" i="24" s="1"/>
  <c r="CE120" i="24" s="1"/>
  <c r="CG117" i="24"/>
  <c r="CA117" i="24"/>
  <c r="CM117" i="24"/>
  <c r="BV117" i="24"/>
  <c r="CK117" i="24"/>
  <c r="CB117" i="24"/>
  <c r="CF117" i="24"/>
  <c r="CD117" i="24"/>
  <c r="BW117" i="24"/>
  <c r="CO117" i="24"/>
  <c r="BX117" i="24"/>
  <c r="CX63" i="24"/>
  <c r="AN82" i="24"/>
  <c r="AN97" i="24" s="1"/>
  <c r="AN110" i="24" s="1"/>
  <c r="AN115" i="24" s="1"/>
  <c r="AN120" i="24" s="1"/>
  <c r="AQ82" i="24"/>
  <c r="AQ97" i="24" s="1"/>
  <c r="AQ110" i="24" s="1"/>
  <c r="AQ115" i="24" s="1"/>
  <c r="AQ120" i="24" s="1"/>
  <c r="W108" i="24"/>
  <c r="BU105" i="24"/>
  <c r="BL82" i="24"/>
  <c r="BL97" i="24" s="1"/>
  <c r="BL112" i="24" s="1"/>
  <c r="BK82" i="24"/>
  <c r="BJ82" i="24"/>
  <c r="BJ97" i="24" s="1"/>
  <c r="BJ110" i="24" s="1"/>
  <c r="BJ115" i="24" s="1"/>
  <c r="BJ120" i="24" s="1"/>
  <c r="BG82" i="24"/>
  <c r="BH82" i="24"/>
  <c r="AY82" i="24"/>
  <c r="AK82" i="24"/>
  <c r="AO82" i="24"/>
  <c r="AR82" i="24"/>
  <c r="AR97" i="24" s="1"/>
  <c r="AR110" i="24" s="1"/>
  <c r="AR115" i="24" s="1"/>
  <c r="AR120" i="24" s="1"/>
  <c r="AZ82" i="24"/>
  <c r="AZ97" i="24" s="1"/>
  <c r="AZ110" i="24" s="1"/>
  <c r="AZ115" i="24" s="1"/>
  <c r="AZ120" i="24" s="1"/>
  <c r="AM82" i="24"/>
  <c r="AM97" i="24" s="1"/>
  <c r="AM110" i="24" s="1"/>
  <c r="AM115" i="24" s="1"/>
  <c r="AM120" i="24" s="1"/>
  <c r="AP82" i="24"/>
  <c r="AP97" i="24" s="1"/>
  <c r="AP110" i="24" s="1"/>
  <c r="AP115" i="24" s="1"/>
  <c r="AP120" i="24" s="1"/>
  <c r="BE82" i="24"/>
  <c r="BE97" i="24" s="1"/>
  <c r="BC82" i="24"/>
  <c r="BC97" i="24" s="1"/>
  <c r="BC112" i="24" s="1"/>
  <c r="BF82" i="24"/>
  <c r="AW82" i="24"/>
  <c r="AW97" i="24" s="1"/>
  <c r="AD114" i="24"/>
  <c r="AE114" i="24" s="1"/>
  <c r="AF114" i="24" s="1"/>
  <c r="AG114" i="24" s="1"/>
  <c r="AH114" i="24" s="1"/>
  <c r="AI114" i="24" s="1"/>
  <c r="AJ114" i="24" s="1"/>
  <c r="AK114" i="24" s="1"/>
  <c r="AL114" i="24" s="1"/>
  <c r="AM114" i="24" s="1"/>
  <c r="AN114" i="24" s="1"/>
  <c r="AO114" i="24" s="1"/>
  <c r="AP114" i="24" s="1"/>
  <c r="AQ114" i="24" s="1"/>
  <c r="AR114" i="24" s="1"/>
  <c r="AS114" i="24" s="1"/>
  <c r="AT114" i="24" s="1"/>
  <c r="AU114" i="24" s="1"/>
  <c r="AV114" i="24" s="1"/>
  <c r="AW114" i="24" s="1"/>
  <c r="AX114" i="24" s="1"/>
  <c r="AY114" i="24" s="1"/>
  <c r="AZ114" i="24" s="1"/>
  <c r="BA114" i="24" s="1"/>
  <c r="BB114" i="24" s="1"/>
  <c r="BC114" i="24" s="1"/>
  <c r="BD114" i="24" s="1"/>
  <c r="BE114" i="24" s="1"/>
  <c r="BF114" i="24" s="1"/>
  <c r="BG114" i="24" s="1"/>
  <c r="BH114" i="24" s="1"/>
  <c r="BI114" i="24" s="1"/>
  <c r="BJ114" i="24" s="1"/>
  <c r="BK114" i="24" s="1"/>
  <c r="BL114" i="24" s="1"/>
  <c r="BM114" i="24" s="1"/>
  <c r="BN114" i="24" s="1"/>
  <c r="BO114" i="24" s="1"/>
  <c r="BP114" i="24" s="1"/>
  <c r="BQ114" i="24" s="1"/>
  <c r="BR114" i="24" s="1"/>
  <c r="BS114" i="24" s="1"/>
  <c r="BT114" i="24" s="1"/>
  <c r="BU114" i="24" s="1"/>
  <c r="BV114" i="24" s="1"/>
  <c r="BW114" i="24" s="1"/>
  <c r="BX114" i="24" s="1"/>
  <c r="BY114" i="24" s="1"/>
  <c r="BZ114" i="24" s="1"/>
  <c r="CA114" i="24" s="1"/>
  <c r="CB114" i="24" s="1"/>
  <c r="CC114" i="24" s="1"/>
  <c r="CD114" i="24" s="1"/>
  <c r="CE114" i="24" s="1"/>
  <c r="CF114" i="24" s="1"/>
  <c r="CG114" i="24" s="1"/>
  <c r="CH114" i="24" s="1"/>
  <c r="CI114" i="24" s="1"/>
  <c r="CJ114" i="24" s="1"/>
  <c r="CK114" i="24" s="1"/>
  <c r="CL114" i="24" s="1"/>
  <c r="CM114" i="24" s="1"/>
  <c r="CN114" i="24" s="1"/>
  <c r="CO114" i="24" s="1"/>
  <c r="CP114" i="24" s="1"/>
  <c r="CQ114" i="24" s="1"/>
  <c r="CR114" i="24" s="1"/>
  <c r="CS114" i="24" s="1"/>
  <c r="CT114" i="24" s="1"/>
  <c r="CU114" i="24" s="1"/>
  <c r="CV114" i="24" s="1"/>
  <c r="CW114" i="24" s="1"/>
  <c r="CX114" i="24" s="1"/>
  <c r="CY114" i="24" s="1"/>
  <c r="CZ114" i="24" s="1"/>
  <c r="DA114" i="24" s="1"/>
  <c r="DB114" i="24" s="1"/>
  <c r="DC114" i="24" s="1"/>
  <c r="DD114" i="24" s="1"/>
  <c r="DG5" i="25" s="1"/>
  <c r="BI112" i="24"/>
  <c r="DD112" i="24"/>
  <c r="BV105" i="24"/>
  <c r="BD82" i="24"/>
  <c r="AU82" i="24"/>
  <c r="AL82" i="24"/>
  <c r="AL97" i="24" s="1"/>
  <c r="BB82" i="24"/>
  <c r="AS82" i="24"/>
  <c r="AV82" i="24"/>
  <c r="AV97" i="24" s="1"/>
  <c r="BA82" i="24"/>
  <c r="AT82" i="24"/>
  <c r="AX82" i="24"/>
  <c r="BY105" i="24"/>
  <c r="AG108" i="24"/>
  <c r="CT105" i="24"/>
  <c r="AH117" i="24"/>
  <c r="DE62" i="24"/>
  <c r="DE96" i="24"/>
  <c r="K108" i="24"/>
  <c r="BB63" i="24"/>
  <c r="DE79" i="24"/>
  <c r="C108" i="24"/>
  <c r="C48" i="24"/>
  <c r="BS71" i="24"/>
  <c r="BS97" i="24" s="1"/>
  <c r="BB71" i="24"/>
  <c r="BB118" i="24" s="1"/>
  <c r="AJ15" i="24"/>
  <c r="R23" i="24"/>
  <c r="DE22" i="24"/>
  <c r="AS71" i="24"/>
  <c r="BA71" i="24"/>
  <c r="AH76" i="24"/>
  <c r="AH118" i="24" s="1"/>
  <c r="AG71" i="24"/>
  <c r="AG76" i="24"/>
  <c r="AG118" i="24" s="1"/>
  <c r="AE71" i="24"/>
  <c r="AH105" i="24"/>
  <c r="CL23" i="24"/>
  <c r="DE72" i="24"/>
  <c r="BA63" i="24"/>
  <c r="BA117" i="24" s="1"/>
  <c r="AJ35" i="24"/>
  <c r="BM63" i="24"/>
  <c r="O15" i="24"/>
  <c r="W15" i="24"/>
  <c r="AG15" i="24"/>
  <c r="R63" i="24"/>
  <c r="BG15" i="24"/>
  <c r="BD15" i="24"/>
  <c r="Y15" i="24"/>
  <c r="CX23" i="24"/>
  <c r="DE95" i="24"/>
  <c r="AY15" i="24"/>
  <c r="C15" i="24"/>
  <c r="C18" i="24" s="1"/>
  <c r="K15" i="24"/>
  <c r="AI15" i="24"/>
  <c r="CW23" i="24"/>
  <c r="AH15" i="24"/>
  <c r="E15" i="24"/>
  <c r="AC15" i="24"/>
  <c r="AU63" i="24"/>
  <c r="AU117" i="24" s="1"/>
  <c r="AT63" i="24"/>
  <c r="AT117" i="24" s="1"/>
  <c r="BF71" i="24"/>
  <c r="AC71" i="24"/>
  <c r="AD76" i="24"/>
  <c r="AD118" i="24" s="1"/>
  <c r="DE65" i="24"/>
  <c r="DE66" i="24"/>
  <c r="CB15" i="24"/>
  <c r="CA15" i="24"/>
  <c r="CC15" i="24"/>
  <c r="BG76" i="24"/>
  <c r="BG118" i="24" s="1"/>
  <c r="AC76" i="24"/>
  <c r="AC118" i="24" s="1"/>
  <c r="AB71" i="24"/>
  <c r="AB76" i="24"/>
  <c r="AB118" i="24" s="1"/>
  <c r="AA71" i="24"/>
  <c r="AA76" i="24"/>
  <c r="AA118" i="24" s="1"/>
  <c r="Z71" i="24"/>
  <c r="Z76" i="24"/>
  <c r="Z118" i="24" s="1"/>
  <c r="Y71" i="24"/>
  <c r="AY63" i="24"/>
  <c r="AY117" i="24" s="1"/>
  <c r="BM23" i="24"/>
  <c r="CS23" i="24"/>
  <c r="AY76" i="24"/>
  <c r="AY118" i="24" s="1"/>
  <c r="BK71" i="24"/>
  <c r="BN76" i="24"/>
  <c r="X71" i="24"/>
  <c r="Y76" i="24"/>
  <c r="X76" i="24"/>
  <c r="X118" i="24" s="1"/>
  <c r="W71" i="24"/>
  <c r="W76" i="24"/>
  <c r="W118" i="24" s="1"/>
  <c r="V71" i="24"/>
  <c r="U71" i="24"/>
  <c r="V76" i="24"/>
  <c r="V118" i="24" s="1"/>
  <c r="U76" i="24"/>
  <c r="U118" i="24" s="1"/>
  <c r="T71" i="24"/>
  <c r="T76" i="24"/>
  <c r="T118" i="24" s="1"/>
  <c r="S71" i="24"/>
  <c r="S118" i="24" s="1"/>
  <c r="R15" i="24"/>
  <c r="BO76" i="24"/>
  <c r="Q71" i="24"/>
  <c r="S76" i="24"/>
  <c r="P71" i="24"/>
  <c r="R76" i="24"/>
  <c r="R118" i="24" s="1"/>
  <c r="DE70" i="24"/>
  <c r="AD71" i="24"/>
  <c r="Q76" i="24"/>
  <c r="P76" i="24"/>
  <c r="P118" i="24" s="1"/>
  <c r="O71" i="24"/>
  <c r="O76" i="24"/>
  <c r="O118" i="24" s="1"/>
  <c r="N71" i="24"/>
  <c r="M71" i="24"/>
  <c r="L71" i="24"/>
  <c r="N76" i="24"/>
  <c r="N118" i="24" s="1"/>
  <c r="CJ23" i="24"/>
  <c r="AT105" i="24"/>
  <c r="AO76" i="24"/>
  <c r="AO118" i="24" s="1"/>
  <c r="AR108" i="24"/>
  <c r="BH108" i="24"/>
  <c r="AF112" i="24"/>
  <c r="AF110" i="24"/>
  <c r="AF115" i="24" s="1"/>
  <c r="AF120" i="24" s="1"/>
  <c r="CE117" i="24"/>
  <c r="CN117" i="24"/>
  <c r="CC117" i="24"/>
  <c r="BZ117" i="24"/>
  <c r="BT117" i="24"/>
  <c r="CH117" i="24"/>
  <c r="BD117" i="24"/>
  <c r="CI117" i="24"/>
  <c r="BY117" i="24"/>
  <c r="CJ117" i="24"/>
  <c r="BR63" i="24"/>
  <c r="AC97" i="24" l="1"/>
  <c r="AA97" i="24"/>
  <c r="P97" i="24"/>
  <c r="P110" i="24" s="1"/>
  <c r="P115" i="24" s="1"/>
  <c r="P120" i="24" s="1"/>
  <c r="BK97" i="24"/>
  <c r="BK110" i="24" s="1"/>
  <c r="BK115" i="24" s="1"/>
  <c r="BK120" i="24" s="1"/>
  <c r="AT97" i="24"/>
  <c r="Y118" i="24"/>
  <c r="CX105" i="24"/>
  <c r="CX46" i="24"/>
  <c r="CX117" i="24"/>
  <c r="DE82" i="24"/>
  <c r="N97" i="24"/>
  <c r="Q118" i="24"/>
  <c r="O97" i="24"/>
  <c r="O110" i="24" s="1"/>
  <c r="O115" i="24" s="1"/>
  <c r="O120" i="24" s="1"/>
  <c r="U97" i="24"/>
  <c r="U110" i="24" s="1"/>
  <c r="U115" i="24" s="1"/>
  <c r="U120" i="24" s="1"/>
  <c r="BO118" i="24"/>
  <c r="BO97" i="24"/>
  <c r="AH97" i="24"/>
  <c r="AH110" i="24" s="1"/>
  <c r="AH115" i="24" s="1"/>
  <c r="AH120" i="24" s="1"/>
  <c r="V97" i="24"/>
  <c r="V110" i="24" s="1"/>
  <c r="V115" i="24" s="1"/>
  <c r="V120" i="24" s="1"/>
  <c r="W97" i="24"/>
  <c r="W110" i="24" s="1"/>
  <c r="W115" i="24" s="1"/>
  <c r="W120" i="24" s="1"/>
  <c r="AB97" i="24"/>
  <c r="AB110" i="24" s="1"/>
  <c r="AB115" i="24" s="1"/>
  <c r="AB120" i="24" s="1"/>
  <c r="Z97" i="24"/>
  <c r="Z110" i="24" s="1"/>
  <c r="Z115" i="24" s="1"/>
  <c r="Z120" i="24" s="1"/>
  <c r="BN118" i="24"/>
  <c r="BN97" i="24"/>
  <c r="T97" i="24"/>
  <c r="T110" i="24" s="1"/>
  <c r="T115" i="24" s="1"/>
  <c r="T120" i="24" s="1"/>
  <c r="AG97" i="24"/>
  <c r="AG110" i="24" s="1"/>
  <c r="AG115" i="24" s="1"/>
  <c r="AG120" i="24" s="1"/>
  <c r="AD97" i="24"/>
  <c r="AD110" i="24" s="1"/>
  <c r="AD115" i="24" s="1"/>
  <c r="AD120" i="24" s="1"/>
  <c r="BG97" i="24"/>
  <c r="BG110" i="24" s="1"/>
  <c r="BG115" i="24" s="1"/>
  <c r="BG120" i="24" s="1"/>
  <c r="Q97" i="24"/>
  <c r="Q110" i="24" s="1"/>
  <c r="Q115" i="24" s="1"/>
  <c r="Q120" i="24" s="1"/>
  <c r="BF97" i="24"/>
  <c r="BF110" i="24" s="1"/>
  <c r="BF115" i="24" s="1"/>
  <c r="BF120" i="24" s="1"/>
  <c r="AS97" i="24"/>
  <c r="AS110" i="24" s="1"/>
  <c r="AS115" i="24" s="1"/>
  <c r="AS120" i="24" s="1"/>
  <c r="BA97" i="24"/>
  <c r="BA110" i="24" s="1"/>
  <c r="BA115" i="24" s="1"/>
  <c r="BA120" i="24" s="1"/>
  <c r="Y97" i="24"/>
  <c r="Y110" i="24" s="1"/>
  <c r="Y115" i="24" s="1"/>
  <c r="Y120" i="24" s="1"/>
  <c r="P112" i="24"/>
  <c r="AC110" i="24"/>
  <c r="AC115" i="24" s="1"/>
  <c r="AC120" i="24" s="1"/>
  <c r="AC112" i="24"/>
  <c r="AE118" i="24"/>
  <c r="AE97" i="24"/>
  <c r="BS110" i="24"/>
  <c r="BS115" i="24" s="1"/>
  <c r="BS120" i="24" s="1"/>
  <c r="BS112" i="24"/>
  <c r="S97" i="24"/>
  <c r="S110" i="24" s="1"/>
  <c r="S115" i="24" s="1"/>
  <c r="S120" i="24" s="1"/>
  <c r="AU97" i="24"/>
  <c r="AU110" i="24" s="1"/>
  <c r="AU115" i="24" s="1"/>
  <c r="AU120" i="24" s="1"/>
  <c r="BB117" i="24"/>
  <c r="BB97" i="24"/>
  <c r="AY97" i="24"/>
  <c r="AY110" i="24" s="1"/>
  <c r="AY115" i="24" s="1"/>
  <c r="AY120" i="24" s="1"/>
  <c r="BR117" i="24"/>
  <c r="BR97" i="24"/>
  <c r="R117" i="24"/>
  <c r="R97" i="24"/>
  <c r="R110" i="24" s="1"/>
  <c r="R115" i="24" s="1"/>
  <c r="R120" i="24" s="1"/>
  <c r="BM117" i="24"/>
  <c r="BM97" i="24"/>
  <c r="BM110" i="24" s="1"/>
  <c r="BM115" i="24" s="1"/>
  <c r="BM120" i="24" s="1"/>
  <c r="AV110" i="24"/>
  <c r="AV115" i="24" s="1"/>
  <c r="AV120" i="24" s="1"/>
  <c r="AV112" i="24"/>
  <c r="AT110" i="24"/>
  <c r="AT115" i="24" s="1"/>
  <c r="AT120" i="24" s="1"/>
  <c r="AT112" i="24"/>
  <c r="AL110" i="24"/>
  <c r="AL115" i="24" s="1"/>
  <c r="AL120" i="24" s="1"/>
  <c r="AL112" i="24"/>
  <c r="AA110" i="24"/>
  <c r="AA115" i="24" s="1"/>
  <c r="AA120" i="24" s="1"/>
  <c r="AA112" i="24"/>
  <c r="N110" i="24"/>
  <c r="N115" i="24" s="1"/>
  <c r="N120" i="24" s="1"/>
  <c r="N112" i="24"/>
  <c r="BE110" i="24"/>
  <c r="BE115" i="24" s="1"/>
  <c r="BE120" i="24" s="1"/>
  <c r="BE112" i="24"/>
  <c r="AW110" i="24"/>
  <c r="AW115" i="24" s="1"/>
  <c r="AW120" i="24" s="1"/>
  <c r="AW112" i="24"/>
  <c r="AH112" i="24"/>
  <c r="AJ106" i="24"/>
  <c r="AJ46" i="24"/>
  <c r="DE35" i="24"/>
  <c r="CJ105" i="24"/>
  <c r="BM105" i="24"/>
  <c r="BM46" i="24"/>
  <c r="R46" i="24"/>
  <c r="R105" i="24"/>
  <c r="CL105" i="24"/>
  <c r="CL46" i="24"/>
  <c r="CW105" i="24"/>
  <c r="CW46" i="24"/>
  <c r="CS105" i="24"/>
  <c r="CS46" i="24"/>
  <c r="C109" i="24"/>
  <c r="AN112" i="24"/>
  <c r="AQ112" i="24"/>
  <c r="BL110" i="24"/>
  <c r="BL115" i="24" s="1"/>
  <c r="BL120" i="24" s="1"/>
  <c r="BJ112" i="24"/>
  <c r="AM112" i="24"/>
  <c r="AR112" i="24"/>
  <c r="BK112" i="24"/>
  <c r="BC110" i="24"/>
  <c r="BC115" i="24" s="1"/>
  <c r="BC120" i="24" s="1"/>
  <c r="AO63" i="24"/>
  <c r="AO117" i="24" s="1"/>
  <c r="BP23" i="24"/>
  <c r="BI15" i="24"/>
  <c r="AZ15" i="24"/>
  <c r="BL15" i="24"/>
  <c r="BH15" i="24"/>
  <c r="AR15" i="24"/>
  <c r="BA15" i="24"/>
  <c r="I15" i="24"/>
  <c r="M15" i="24"/>
  <c r="Q15" i="24"/>
  <c r="U15" i="24"/>
  <c r="AI63" i="24"/>
  <c r="AX63" i="24"/>
  <c r="AX117" i="24" s="1"/>
  <c r="AN15" i="24"/>
  <c r="BJ106" i="24"/>
  <c r="BI106" i="24"/>
  <c r="CR105" i="24"/>
  <c r="AI105" i="24"/>
  <c r="N106" i="24"/>
  <c r="BT23" i="24"/>
  <c r="AP15" i="24"/>
  <c r="CB23" i="24"/>
  <c r="AZ30" i="24"/>
  <c r="DE29" i="24"/>
  <c r="BD76" i="24"/>
  <c r="BD118" i="24" s="1"/>
  <c r="CX108" i="24" l="1"/>
  <c r="O112" i="24"/>
  <c r="W112" i="24"/>
  <c r="AD112" i="24"/>
  <c r="V112" i="24"/>
  <c r="AB112" i="24"/>
  <c r="U112" i="24"/>
  <c r="BA112" i="24"/>
  <c r="BD97" i="24"/>
  <c r="BF112" i="24"/>
  <c r="Z112" i="24"/>
  <c r="T112" i="24"/>
  <c r="BN110" i="24"/>
  <c r="BN115" i="24" s="1"/>
  <c r="BN120" i="24" s="1"/>
  <c r="BN112" i="24"/>
  <c r="BG112" i="24"/>
  <c r="BO110" i="24"/>
  <c r="BO115" i="24" s="1"/>
  <c r="BO120" i="24" s="1"/>
  <c r="BO112" i="24"/>
  <c r="AG112" i="24"/>
  <c r="Q112" i="24"/>
  <c r="AS112" i="24"/>
  <c r="AY112" i="24"/>
  <c r="Y112" i="24"/>
  <c r="AU112" i="24"/>
  <c r="S112" i="24"/>
  <c r="AE110" i="24"/>
  <c r="AE115" i="24" s="1"/>
  <c r="AE120" i="24" s="1"/>
  <c r="AE112" i="24"/>
  <c r="AO97" i="24"/>
  <c r="BR110" i="24"/>
  <c r="BR115" i="24" s="1"/>
  <c r="BR120" i="24" s="1"/>
  <c r="BR112" i="24"/>
  <c r="AX97" i="24"/>
  <c r="BB110" i="24"/>
  <c r="BB115" i="24" s="1"/>
  <c r="BB120" i="24" s="1"/>
  <c r="BB112" i="24"/>
  <c r="AI117" i="24"/>
  <c r="AJ108" i="24"/>
  <c r="AJ112" i="24"/>
  <c r="AZ46" i="24"/>
  <c r="DE30" i="24"/>
  <c r="BT105" i="24"/>
  <c r="BT46" i="24"/>
  <c r="R108" i="24"/>
  <c r="R112" i="24"/>
  <c r="CB46" i="24"/>
  <c r="CB105" i="24"/>
  <c r="BM112" i="24"/>
  <c r="BM108" i="24"/>
  <c r="BP105" i="24"/>
  <c r="BP46" i="24"/>
  <c r="DE23" i="24"/>
  <c r="CW108" i="24"/>
  <c r="CL108" i="24"/>
  <c r="CS108" i="24"/>
  <c r="CS112" i="24"/>
  <c r="CY63" i="24"/>
  <c r="E4" i="24"/>
  <c r="CJ26" i="24"/>
  <c r="DE24" i="24"/>
  <c r="AP46" i="24"/>
  <c r="BH76" i="24"/>
  <c r="M76" i="24"/>
  <c r="M118" i="24" s="1"/>
  <c r="X97" i="24"/>
  <c r="L76" i="24"/>
  <c r="K71" i="24"/>
  <c r="K76" i="24"/>
  <c r="K118" i="24" s="1"/>
  <c r="J71" i="24"/>
  <c r="J76" i="24"/>
  <c r="J118" i="24" s="1"/>
  <c r="I71" i="24"/>
  <c r="I76" i="24"/>
  <c r="I118" i="24" s="1"/>
  <c r="H71" i="24"/>
  <c r="H76" i="24"/>
  <c r="H118" i="24" s="1"/>
  <c r="G71" i="24"/>
  <c r="G76" i="24"/>
  <c r="G118" i="24" s="1"/>
  <c r="F71" i="24"/>
  <c r="F76" i="24"/>
  <c r="F118" i="24" s="1"/>
  <c r="E71" i="24"/>
  <c r="D71" i="24"/>
  <c r="C71" i="24"/>
  <c r="E76" i="24"/>
  <c r="E118" i="24" s="1"/>
  <c r="D76" i="24"/>
  <c r="D118" i="24" s="1"/>
  <c r="AK71" i="24"/>
  <c r="AK97" i="24" s="1"/>
  <c r="C76" i="24"/>
  <c r="C118" i="24" s="1"/>
  <c r="AI71" i="24"/>
  <c r="AI97" i="24" s="1"/>
  <c r="DE75" i="24"/>
  <c r="CX76" i="24"/>
  <c r="CW71" i="24"/>
  <c r="CW76" i="24"/>
  <c r="CW118" i="24" s="1"/>
  <c r="CV71" i="24"/>
  <c r="CV76" i="24"/>
  <c r="CV118" i="24" s="1"/>
  <c r="CT71" i="24"/>
  <c r="CU76" i="24"/>
  <c r="DE46" i="24" l="1"/>
  <c r="CY117" i="24"/>
  <c r="CY97" i="24"/>
  <c r="CX118" i="24"/>
  <c r="CX97" i="24"/>
  <c r="J97" i="24"/>
  <c r="J112" i="24" s="1"/>
  <c r="M97" i="24"/>
  <c r="M110" i="24" s="1"/>
  <c r="M115" i="24" s="1"/>
  <c r="M120" i="24" s="1"/>
  <c r="BH118" i="24"/>
  <c r="BH97" i="24"/>
  <c r="D97" i="24"/>
  <c r="D110" i="24" s="1"/>
  <c r="D115" i="24" s="1"/>
  <c r="D120" i="24" s="1"/>
  <c r="C97" i="24"/>
  <c r="C110" i="24" s="1"/>
  <c r="C115" i="24" s="1"/>
  <c r="C120" i="24" s="1"/>
  <c r="L118" i="24"/>
  <c r="L97" i="24"/>
  <c r="E97" i="24"/>
  <c r="E110" i="24" s="1"/>
  <c r="E115" i="24" s="1"/>
  <c r="E120" i="24" s="1"/>
  <c r="G97" i="24"/>
  <c r="G112" i="24" s="1"/>
  <c r="H97" i="24"/>
  <c r="H110" i="24" s="1"/>
  <c r="H115" i="24" s="1"/>
  <c r="H120" i="24" s="1"/>
  <c r="I97" i="24"/>
  <c r="I112" i="24" s="1"/>
  <c r="F97" i="24"/>
  <c r="F112" i="24" s="1"/>
  <c r="K97" i="24"/>
  <c r="K110" i="24" s="1"/>
  <c r="K115" i="24" s="1"/>
  <c r="K120" i="24" s="1"/>
  <c r="BD110" i="24"/>
  <c r="BD115" i="24" s="1"/>
  <c r="BD120" i="24" s="1"/>
  <c r="BD112" i="24"/>
  <c r="AK112" i="24"/>
  <c r="AK110" i="24"/>
  <c r="AK115" i="24" s="1"/>
  <c r="AK120" i="24" s="1"/>
  <c r="AX110" i="24"/>
  <c r="AX115" i="24" s="1"/>
  <c r="AX120" i="24" s="1"/>
  <c r="AX112" i="24"/>
  <c r="AI110" i="24"/>
  <c r="AI115" i="24" s="1"/>
  <c r="AI120" i="24" s="1"/>
  <c r="AI112" i="24"/>
  <c r="AO110" i="24"/>
  <c r="AO115" i="24" s="1"/>
  <c r="AO120" i="24" s="1"/>
  <c r="AO112" i="24"/>
  <c r="X110" i="24"/>
  <c r="X115" i="24" s="1"/>
  <c r="X120" i="24" s="1"/>
  <c r="X112" i="24"/>
  <c r="AZ108" i="24"/>
  <c r="AZ112" i="24"/>
  <c r="DE26" i="24"/>
  <c r="CJ46" i="24"/>
  <c r="BP108" i="24"/>
  <c r="BP112" i="24"/>
  <c r="CB108" i="24"/>
  <c r="CB112" i="24"/>
  <c r="BT108" i="24"/>
  <c r="BT112" i="24"/>
  <c r="AP108" i="24"/>
  <c r="AP112" i="24"/>
  <c r="CU118" i="24"/>
  <c r="DE76" i="24"/>
  <c r="CU97" i="24"/>
  <c r="CV97" i="24"/>
  <c r="CV112" i="24" s="1"/>
  <c r="CW97" i="24"/>
  <c r="CW110" i="24" s="1"/>
  <c r="CW115" i="24" s="1"/>
  <c r="CW120" i="24" s="1"/>
  <c r="DE71" i="24"/>
  <c r="CT97" i="24"/>
  <c r="E3" i="24"/>
  <c r="E1" i="25" s="1"/>
  <c r="F4" i="24"/>
  <c r="E19" i="24"/>
  <c r="E103" i="24"/>
  <c r="E50" i="24"/>
  <c r="CL63" i="24"/>
  <c r="D112" i="24" l="1"/>
  <c r="M112" i="24"/>
  <c r="J110" i="24"/>
  <c r="J115" i="24" s="1"/>
  <c r="J120" i="24" s="1"/>
  <c r="C99" i="24"/>
  <c r="CX110" i="24"/>
  <c r="CX115" i="24" s="1"/>
  <c r="CX120" i="24" s="1"/>
  <c r="CX112" i="24"/>
  <c r="CY110" i="24"/>
  <c r="CY115" i="24" s="1"/>
  <c r="CY120" i="24" s="1"/>
  <c r="CY112" i="24"/>
  <c r="C112" i="24"/>
  <c r="I110" i="24"/>
  <c r="I115" i="24" s="1"/>
  <c r="I120" i="24" s="1"/>
  <c r="F110" i="24"/>
  <c r="F115" i="24" s="1"/>
  <c r="F120" i="24" s="1"/>
  <c r="L110" i="24"/>
  <c r="L115" i="24" s="1"/>
  <c r="L120" i="24" s="1"/>
  <c r="L112" i="24"/>
  <c r="G110" i="24"/>
  <c r="G115" i="24" s="1"/>
  <c r="G120" i="24" s="1"/>
  <c r="H112" i="24"/>
  <c r="E112" i="24"/>
  <c r="K112" i="24"/>
  <c r="BH110" i="24"/>
  <c r="BH115" i="24" s="1"/>
  <c r="BH120" i="24" s="1"/>
  <c r="BH112" i="24"/>
  <c r="D16" i="24"/>
  <c r="D18" i="24" s="1"/>
  <c r="C111" i="24"/>
  <c r="C121" i="24" s="1"/>
  <c r="C102" i="24"/>
  <c r="CV110" i="24"/>
  <c r="CV115" i="24" s="1"/>
  <c r="CV120" i="24" s="1"/>
  <c r="CJ108" i="24"/>
  <c r="CJ112" i="24"/>
  <c r="CW112" i="24"/>
  <c r="CU112" i="24"/>
  <c r="CU110" i="24"/>
  <c r="CU115" i="24" s="1"/>
  <c r="CU120" i="24" s="1"/>
  <c r="CT112" i="24"/>
  <c r="CT110" i="24"/>
  <c r="CT115" i="24" s="1"/>
  <c r="CT120" i="24" s="1"/>
  <c r="DE63" i="24"/>
  <c r="CL97" i="24"/>
  <c r="CL117" i="24"/>
  <c r="F3" i="24"/>
  <c r="F1" i="25" s="1"/>
  <c r="F103" i="24"/>
  <c r="G4" i="24"/>
  <c r="F19" i="24"/>
  <c r="F50" i="24"/>
  <c r="D48" i="24" l="1"/>
  <c r="D104" i="24"/>
  <c r="CL110" i="24"/>
  <c r="CL115" i="24" s="1"/>
  <c r="CL120" i="24" s="1"/>
  <c r="DE97" i="24"/>
  <c r="CL112" i="24"/>
  <c r="G3" i="24"/>
  <c r="G1" i="25" s="1"/>
  <c r="H4" i="24"/>
  <c r="G50" i="24"/>
  <c r="G103" i="24"/>
  <c r="G19" i="24"/>
  <c r="D99" i="24" l="1"/>
  <c r="D109" i="24"/>
  <c r="H3" i="24"/>
  <c r="H1" i="25" s="1"/>
  <c r="H19" i="24"/>
  <c r="H103" i="24"/>
  <c r="I4" i="24"/>
  <c r="H50" i="24"/>
  <c r="D111" i="24" l="1"/>
  <c r="D121" i="24" s="1"/>
  <c r="D102" i="24"/>
  <c r="E16" i="24"/>
  <c r="E18" i="24" s="1"/>
  <c r="I3" i="24"/>
  <c r="I1" i="25" s="1"/>
  <c r="I50" i="24"/>
  <c r="I19" i="24"/>
  <c r="I103" i="24"/>
  <c r="J4" i="24"/>
  <c r="E104" i="24" l="1"/>
  <c r="E48" i="24"/>
  <c r="J3" i="24"/>
  <c r="J1" i="25" s="1"/>
  <c r="J19" i="24"/>
  <c r="J103" i="24"/>
  <c r="K4" i="24"/>
  <c r="J50" i="24"/>
  <c r="E99" i="24" l="1"/>
  <c r="E109" i="24"/>
  <c r="K3" i="24"/>
  <c r="K1" i="25" s="1"/>
  <c r="K50" i="24"/>
  <c r="K19" i="24"/>
  <c r="K103" i="24"/>
  <c r="L4" i="24"/>
  <c r="F16" i="24" l="1"/>
  <c r="F18" i="24" s="1"/>
  <c r="E111" i="24"/>
  <c r="E121" i="24" s="1"/>
  <c r="E102" i="24"/>
  <c r="L3" i="24"/>
  <c r="L1" i="25" s="1"/>
  <c r="L103" i="24"/>
  <c r="L19" i="24"/>
  <c r="L50" i="24"/>
  <c r="M4" i="24"/>
  <c r="F104" i="24" l="1"/>
  <c r="F48" i="24"/>
  <c r="M3" i="24"/>
  <c r="M1" i="25" s="1"/>
  <c r="M19" i="24"/>
  <c r="M103" i="24"/>
  <c r="N4" i="24"/>
  <c r="M50" i="24"/>
  <c r="F99" i="24" l="1"/>
  <c r="F109" i="24"/>
  <c r="O4" i="24"/>
  <c r="N19" i="24"/>
  <c r="N103" i="24"/>
  <c r="N50" i="24"/>
  <c r="N3" i="24"/>
  <c r="N1" i="25" s="1"/>
  <c r="G16" i="24" l="1"/>
  <c r="G18" i="24" s="1"/>
  <c r="F102" i="24"/>
  <c r="F111" i="24"/>
  <c r="F121" i="24" s="1"/>
  <c r="O3" i="24"/>
  <c r="O1" i="25" s="1"/>
  <c r="O103" i="24"/>
  <c r="O50" i="24"/>
  <c r="P4" i="24"/>
  <c r="O19" i="24"/>
  <c r="G104" i="24" l="1"/>
  <c r="G48" i="24"/>
  <c r="P3" i="24"/>
  <c r="P1" i="25" s="1"/>
  <c r="P103" i="24"/>
  <c r="P19" i="24"/>
  <c r="Q4" i="24"/>
  <c r="P50" i="24"/>
  <c r="G99" i="24" l="1"/>
  <c r="G109" i="24"/>
  <c r="Q3" i="24"/>
  <c r="Q1" i="25" s="1"/>
  <c r="Q19" i="24"/>
  <c r="Q50" i="24"/>
  <c r="Q103" i="24"/>
  <c r="R4" i="24"/>
  <c r="H16" i="24" l="1"/>
  <c r="H18" i="24" s="1"/>
  <c r="G111" i="24"/>
  <c r="G121" i="24" s="1"/>
  <c r="G102" i="24"/>
  <c r="R3" i="24"/>
  <c r="R1" i="25" s="1"/>
  <c r="R50" i="24"/>
  <c r="R103" i="24"/>
  <c r="R19" i="24"/>
  <c r="S4" i="24"/>
  <c r="H48" i="24" l="1"/>
  <c r="H104" i="24"/>
  <c r="S3" i="24"/>
  <c r="S1" i="25" s="1"/>
  <c r="T4" i="24"/>
  <c r="S50" i="24"/>
  <c r="S19" i="24"/>
  <c r="S103" i="24"/>
  <c r="H109" i="24" l="1"/>
  <c r="H99" i="24"/>
  <c r="T3" i="24"/>
  <c r="T1" i="25" s="1"/>
  <c r="T50" i="24"/>
  <c r="T19" i="24"/>
  <c r="T103" i="24"/>
  <c r="U4" i="24"/>
  <c r="H111" i="24" l="1"/>
  <c r="H121" i="24" s="1"/>
  <c r="H102" i="24"/>
  <c r="I16" i="24"/>
  <c r="I18" i="24" s="1"/>
  <c r="U3" i="24"/>
  <c r="U1" i="25" s="1"/>
  <c r="U19" i="24"/>
  <c r="U50" i="24"/>
  <c r="U103" i="24"/>
  <c r="V4" i="24"/>
  <c r="I104" i="24" l="1"/>
  <c r="I48" i="24"/>
  <c r="V3" i="24"/>
  <c r="V1" i="25" s="1"/>
  <c r="W4" i="24"/>
  <c r="V103" i="24"/>
  <c r="V50" i="24"/>
  <c r="V19" i="24"/>
  <c r="I109" i="24" l="1"/>
  <c r="I99" i="24"/>
  <c r="W3" i="24"/>
  <c r="W1" i="25" s="1"/>
  <c r="W50" i="24"/>
  <c r="W103" i="24"/>
  <c r="X4" i="24"/>
  <c r="W19" i="24"/>
  <c r="I102" i="24" l="1"/>
  <c r="J16" i="24"/>
  <c r="J18" i="24" s="1"/>
  <c r="I111" i="24"/>
  <c r="I121" i="24" s="1"/>
  <c r="X3" i="24"/>
  <c r="X1" i="25" s="1"/>
  <c r="X50" i="24"/>
  <c r="X19" i="24"/>
  <c r="X103" i="24"/>
  <c r="Y4" i="24"/>
  <c r="J104" i="24" l="1"/>
  <c r="J48" i="24"/>
  <c r="Y3" i="24"/>
  <c r="Y1" i="25" s="1"/>
  <c r="Y103" i="24"/>
  <c r="Y19" i="24"/>
  <c r="Z4" i="24"/>
  <c r="Y50" i="24"/>
  <c r="J109" i="24" l="1"/>
  <c r="J99" i="24"/>
  <c r="Z3" i="24"/>
  <c r="Z1" i="25" s="1"/>
  <c r="AA4" i="24"/>
  <c r="Z19" i="24"/>
  <c r="Z50" i="24"/>
  <c r="Z103" i="24"/>
  <c r="J111" i="24" l="1"/>
  <c r="J121" i="24" s="1"/>
  <c r="K16" i="24"/>
  <c r="K18" i="24" s="1"/>
  <c r="J102" i="24"/>
  <c r="AA3" i="24"/>
  <c r="AA1" i="25" s="1"/>
  <c r="AA19" i="24"/>
  <c r="AB4" i="24"/>
  <c r="AA50" i="24"/>
  <c r="AA103" i="24"/>
  <c r="K48" i="24" l="1"/>
  <c r="K104" i="24"/>
  <c r="AB3" i="24"/>
  <c r="AB1" i="25" s="1"/>
  <c r="AB103" i="24"/>
  <c r="AC4" i="24"/>
  <c r="AB50" i="24"/>
  <c r="AB19" i="24"/>
  <c r="K109" i="24" l="1"/>
  <c r="K99" i="24"/>
  <c r="AC3" i="24"/>
  <c r="AC1" i="25" s="1"/>
  <c r="AC50" i="24"/>
  <c r="AD4" i="24"/>
  <c r="AC19" i="24"/>
  <c r="AC103" i="24"/>
  <c r="K102" i="24" l="1"/>
  <c r="K111" i="24"/>
  <c r="K121" i="24" s="1"/>
  <c r="L16" i="24"/>
  <c r="L18" i="24" s="1"/>
  <c r="AD3" i="24"/>
  <c r="AD1" i="25" s="1"/>
  <c r="AE4" i="24"/>
  <c r="AD50" i="24"/>
  <c r="AD19" i="24"/>
  <c r="AD103" i="24"/>
  <c r="L104" i="24" l="1"/>
  <c r="L48" i="24"/>
  <c r="AE3" i="24"/>
  <c r="AE1" i="25" s="1"/>
  <c r="AF4" i="24"/>
  <c r="AE19" i="24"/>
  <c r="AE50" i="24"/>
  <c r="AE103" i="24"/>
  <c r="L99" i="24" l="1"/>
  <c r="L109" i="24"/>
  <c r="AF3" i="24"/>
  <c r="AF1" i="25" s="1"/>
  <c r="AF103" i="24"/>
  <c r="AF19" i="24"/>
  <c r="AF50" i="24"/>
  <c r="AG4" i="24"/>
  <c r="L102" i="24" l="1"/>
  <c r="L111" i="24"/>
  <c r="L121" i="24" s="1"/>
  <c r="M16" i="24"/>
  <c r="M18" i="24" s="1"/>
  <c r="AG3" i="24"/>
  <c r="AG1" i="25" s="1"/>
  <c r="AG19" i="24"/>
  <c r="AG103" i="24"/>
  <c r="AH4" i="24"/>
  <c r="AG50" i="24"/>
  <c r="M48" i="24" l="1"/>
  <c r="M104" i="24"/>
  <c r="AH3" i="24"/>
  <c r="AH1" i="25" s="1"/>
  <c r="AI4" i="24"/>
  <c r="AH19" i="24"/>
  <c r="AH50" i="24"/>
  <c r="AH103" i="24"/>
  <c r="M99" i="24" l="1"/>
  <c r="M109" i="24"/>
  <c r="AI3" i="24"/>
  <c r="AI1" i="25" s="1"/>
  <c r="AI50" i="24"/>
  <c r="AI103" i="24"/>
  <c r="AI19" i="24"/>
  <c r="AJ4" i="24"/>
  <c r="M111" i="24" l="1"/>
  <c r="M121" i="24" s="1"/>
  <c r="M102" i="24"/>
  <c r="N16" i="24"/>
  <c r="N18" i="24" s="1"/>
  <c r="AJ3" i="24"/>
  <c r="AJ1" i="25" s="1"/>
  <c r="AK4" i="24"/>
  <c r="AJ103" i="24"/>
  <c r="AJ50" i="24"/>
  <c r="AJ19" i="24"/>
  <c r="N104" i="24" l="1"/>
  <c r="N48" i="24"/>
  <c r="AK3" i="24"/>
  <c r="AK1" i="25" s="1"/>
  <c r="AL4" i="24"/>
  <c r="AK19" i="24"/>
  <c r="AK50" i="24"/>
  <c r="AK103" i="24"/>
  <c r="N109" i="24" l="1"/>
  <c r="N99" i="24"/>
  <c r="AL3" i="24"/>
  <c r="AL1" i="25" s="1"/>
  <c r="AL103" i="24"/>
  <c r="AM4" i="24"/>
  <c r="AL19" i="24"/>
  <c r="AL50" i="24"/>
  <c r="N111" i="24" l="1"/>
  <c r="N121" i="24" s="1"/>
  <c r="N102" i="24"/>
  <c r="O16" i="24"/>
  <c r="O18" i="24" s="1"/>
  <c r="AM3" i="24"/>
  <c r="AM1" i="25" s="1"/>
  <c r="AN4" i="24"/>
  <c r="AM50" i="24"/>
  <c r="AM19" i="24"/>
  <c r="AM103" i="24"/>
  <c r="O104" i="24" l="1"/>
  <c r="O48" i="24"/>
  <c r="AN3" i="24"/>
  <c r="AN1" i="25" s="1"/>
  <c r="AN19" i="24"/>
  <c r="AN103" i="24"/>
  <c r="AO4" i="24"/>
  <c r="AN50" i="24"/>
  <c r="O99" i="24" l="1"/>
  <c r="O109" i="24"/>
  <c r="AO3" i="24"/>
  <c r="AO1" i="25" s="1"/>
  <c r="AO19" i="24"/>
  <c r="AP4" i="24"/>
  <c r="AO103" i="24"/>
  <c r="AO50" i="24"/>
  <c r="O111" i="24" l="1"/>
  <c r="O121" i="24" s="1"/>
  <c r="O102" i="24"/>
  <c r="P16" i="24"/>
  <c r="P18" i="24" s="1"/>
  <c r="AP3" i="24"/>
  <c r="AP1" i="25" s="1"/>
  <c r="AP103" i="24"/>
  <c r="AP19" i="24"/>
  <c r="AQ4" i="24"/>
  <c r="AP50" i="24"/>
  <c r="P48" i="24" l="1"/>
  <c r="P104" i="24"/>
  <c r="AQ3" i="24"/>
  <c r="AQ1" i="25" s="1"/>
  <c r="AQ103" i="24"/>
  <c r="AQ50" i="24"/>
  <c r="AQ19" i="24"/>
  <c r="AR4" i="24"/>
  <c r="P109" i="24" l="1"/>
  <c r="P99" i="24"/>
  <c r="AR3" i="24"/>
  <c r="AR1" i="25" s="1"/>
  <c r="AR50" i="24"/>
  <c r="AS4" i="24"/>
  <c r="AR19" i="24"/>
  <c r="AR103" i="24"/>
  <c r="P102" i="24" l="1"/>
  <c r="Q16" i="24"/>
  <c r="Q18" i="24" s="1"/>
  <c r="P111" i="24"/>
  <c r="P121" i="24" s="1"/>
  <c r="AS3" i="24"/>
  <c r="AS1" i="25" s="1"/>
  <c r="AS19" i="24"/>
  <c r="AS103" i="24"/>
  <c r="AS50" i="24"/>
  <c r="AT4" i="24"/>
  <c r="Q48" i="24" l="1"/>
  <c r="Q104" i="24"/>
  <c r="AT3" i="24"/>
  <c r="AT1" i="25" s="1"/>
  <c r="AU4" i="24"/>
  <c r="AT50" i="24"/>
  <c r="AT103" i="24"/>
  <c r="AT19" i="24"/>
  <c r="Q109" i="24" l="1"/>
  <c r="Q99" i="24"/>
  <c r="AU3" i="24"/>
  <c r="AU1" i="25" s="1"/>
  <c r="AU103" i="24"/>
  <c r="AU50" i="24"/>
  <c r="AU19" i="24"/>
  <c r="AV4" i="24"/>
  <c r="Q102" i="24" l="1"/>
  <c r="Q111" i="24"/>
  <c r="Q121" i="24" s="1"/>
  <c r="R16" i="24"/>
  <c r="R18" i="24" s="1"/>
  <c r="AV3" i="24"/>
  <c r="AV1" i="25" s="1"/>
  <c r="AV50" i="24"/>
  <c r="AV19" i="24"/>
  <c r="AW4" i="24"/>
  <c r="AV103" i="24"/>
  <c r="R104" i="24" l="1"/>
  <c r="R48" i="24"/>
  <c r="AW3" i="24"/>
  <c r="AW1" i="25" s="1"/>
  <c r="AW103" i="24"/>
  <c r="AX4" i="24"/>
  <c r="AW50" i="24"/>
  <c r="AW19" i="24"/>
  <c r="R109" i="24" l="1"/>
  <c r="R99" i="24"/>
  <c r="AX3" i="24"/>
  <c r="AX1" i="25" s="1"/>
  <c r="AX103" i="24"/>
  <c r="AX19" i="24"/>
  <c r="AX50" i="24"/>
  <c r="AY4" i="24"/>
  <c r="R111" i="24" l="1"/>
  <c r="R121" i="24" s="1"/>
  <c r="R102" i="24"/>
  <c r="S16" i="24"/>
  <c r="S18" i="24" s="1"/>
  <c r="AY3" i="24"/>
  <c r="AY1" i="25" s="1"/>
  <c r="AY19" i="24"/>
  <c r="AZ4" i="24"/>
  <c r="AY103" i="24"/>
  <c r="AY50" i="24"/>
  <c r="S48" i="24" l="1"/>
  <c r="S104" i="24"/>
  <c r="AZ3" i="24"/>
  <c r="AZ1" i="25" s="1"/>
  <c r="BA4" i="24"/>
  <c r="AZ103" i="24"/>
  <c r="AZ19" i="24"/>
  <c r="AZ50" i="24"/>
  <c r="S99" i="24" l="1"/>
  <c r="S109" i="24"/>
  <c r="BA3" i="24"/>
  <c r="BA1" i="25" s="1"/>
  <c r="BA50" i="24"/>
  <c r="BB4" i="24"/>
  <c r="BA19" i="24"/>
  <c r="BA103" i="24"/>
  <c r="S111" i="24" l="1"/>
  <c r="S121" i="24" s="1"/>
  <c r="T16" i="24"/>
  <c r="T18" i="24" s="1"/>
  <c r="S102" i="24"/>
  <c r="BB3" i="24"/>
  <c r="BB1" i="25" s="1"/>
  <c r="BB50" i="24"/>
  <c r="BC4" i="24"/>
  <c r="BB19" i="24"/>
  <c r="BB103" i="24"/>
  <c r="T48" i="24" l="1"/>
  <c r="T104" i="24"/>
  <c r="BC3" i="24"/>
  <c r="BC1" i="25" s="1"/>
  <c r="BC103" i="24"/>
  <c r="BD4" i="24"/>
  <c r="BC50" i="24"/>
  <c r="BC19" i="24"/>
  <c r="T109" i="24" l="1"/>
  <c r="T99" i="24"/>
  <c r="BD3" i="24"/>
  <c r="BD1" i="25" s="1"/>
  <c r="BD19" i="24"/>
  <c r="BD50" i="24"/>
  <c r="BD103" i="24"/>
  <c r="BE4" i="24"/>
  <c r="T111" i="24" l="1"/>
  <c r="T121" i="24" s="1"/>
  <c r="U16" i="24"/>
  <c r="U18" i="24" s="1"/>
  <c r="T102" i="24"/>
  <c r="BE3" i="24"/>
  <c r="BE1" i="25" s="1"/>
  <c r="BF4" i="24"/>
  <c r="BE19" i="24"/>
  <c r="BE103" i="24"/>
  <c r="BE50" i="24"/>
  <c r="U104" i="24" l="1"/>
  <c r="U48" i="24"/>
  <c r="BF3" i="24"/>
  <c r="BF1" i="25" s="1"/>
  <c r="BF103" i="24"/>
  <c r="BG4" i="24"/>
  <c r="BF50" i="24"/>
  <c r="BF19" i="24"/>
  <c r="U109" i="24" l="1"/>
  <c r="U99" i="24"/>
  <c r="BG3" i="24"/>
  <c r="BG1" i="25" s="1"/>
  <c r="BG50" i="24"/>
  <c r="BG103" i="24"/>
  <c r="BH4" i="24"/>
  <c r="BG19" i="24"/>
  <c r="V16" i="24" l="1"/>
  <c r="V18" i="24" s="1"/>
  <c r="U111" i="24"/>
  <c r="U121" i="24" s="1"/>
  <c r="U102" i="24"/>
  <c r="BH3" i="24"/>
  <c r="BH1" i="25" s="1"/>
  <c r="BH103" i="24"/>
  <c r="BH50" i="24"/>
  <c r="BH19" i="24"/>
  <c r="BI4" i="24"/>
  <c r="V104" i="24" l="1"/>
  <c r="V48" i="24"/>
  <c r="BI3" i="24"/>
  <c r="BI1" i="25" s="1"/>
  <c r="BI50" i="24"/>
  <c r="BJ4" i="24"/>
  <c r="BI19" i="24"/>
  <c r="BI103" i="24"/>
  <c r="V99" i="24" l="1"/>
  <c r="V109" i="24"/>
  <c r="BJ3" i="24"/>
  <c r="BJ1" i="25" s="1"/>
  <c r="BJ103" i="24"/>
  <c r="BK4" i="24"/>
  <c r="BJ19" i="24"/>
  <c r="BJ50" i="24"/>
  <c r="V111" i="24" l="1"/>
  <c r="V121" i="24" s="1"/>
  <c r="W16" i="24"/>
  <c r="W18" i="24" s="1"/>
  <c r="V102" i="24"/>
  <c r="BK3" i="24"/>
  <c r="BK1" i="25" s="1"/>
  <c r="BK103" i="24"/>
  <c r="BL4" i="24"/>
  <c r="BK50" i="24"/>
  <c r="BK19" i="24"/>
  <c r="W104" i="24" l="1"/>
  <c r="W48" i="24"/>
  <c r="BL3" i="24"/>
  <c r="BL1" i="25" s="1"/>
  <c r="BL103" i="24"/>
  <c r="BL19" i="24"/>
  <c r="BM4" i="24"/>
  <c r="BL50" i="24"/>
  <c r="W99" i="24" l="1"/>
  <c r="W109" i="24"/>
  <c r="BM3" i="24"/>
  <c r="BM1" i="25" s="1"/>
  <c r="BM103" i="24"/>
  <c r="BN4" i="24"/>
  <c r="BM19" i="24"/>
  <c r="BM50" i="24"/>
  <c r="W111" i="24" l="1"/>
  <c r="W121" i="24" s="1"/>
  <c r="W102" i="24"/>
  <c r="X16" i="24"/>
  <c r="X18" i="24" s="1"/>
  <c r="BN3" i="24"/>
  <c r="BN1" i="25" s="1"/>
  <c r="BN50" i="24"/>
  <c r="BN19" i="24"/>
  <c r="BN103" i="24"/>
  <c r="BO4" i="24"/>
  <c r="X48" i="24" l="1"/>
  <c r="X104" i="24"/>
  <c r="BO3" i="24"/>
  <c r="BO1" i="25" s="1"/>
  <c r="BP4" i="24"/>
  <c r="BO50" i="24"/>
  <c r="BO19" i="24"/>
  <c r="BO103" i="24"/>
  <c r="X99" i="24" l="1"/>
  <c r="X109" i="24"/>
  <c r="BP3" i="24"/>
  <c r="BP1" i="25" s="1"/>
  <c r="BP50" i="24"/>
  <c r="BP103" i="24"/>
  <c r="BP19" i="24"/>
  <c r="BQ4" i="24"/>
  <c r="X111" i="24" l="1"/>
  <c r="X121" i="24" s="1"/>
  <c r="X102" i="24"/>
  <c r="Y16" i="24"/>
  <c r="Y18" i="24" s="1"/>
  <c r="BQ3" i="24"/>
  <c r="BQ1" i="25" s="1"/>
  <c r="BR4" i="24"/>
  <c r="BQ103" i="24"/>
  <c r="BQ50" i="24"/>
  <c r="BQ19" i="24"/>
  <c r="Y48" i="24" l="1"/>
  <c r="Y104" i="24"/>
  <c r="BR3" i="24"/>
  <c r="BR1" i="25" s="1"/>
  <c r="BS4" i="24"/>
  <c r="BR50" i="24"/>
  <c r="BR19" i="24"/>
  <c r="BR103" i="24"/>
  <c r="Y99" i="24" l="1"/>
  <c r="Y109" i="24"/>
  <c r="BS3" i="24"/>
  <c r="BS1" i="25" s="1"/>
  <c r="BS19" i="24"/>
  <c r="BS50" i="24"/>
  <c r="BT4" i="24"/>
  <c r="BS103" i="24"/>
  <c r="Z16" i="24" l="1"/>
  <c r="Z18" i="24" s="1"/>
  <c r="Y102" i="24"/>
  <c r="Y111" i="24"/>
  <c r="Y121" i="24" s="1"/>
  <c r="BT3" i="24"/>
  <c r="BT1" i="25" s="1"/>
  <c r="BT103" i="24"/>
  <c r="BU4" i="24"/>
  <c r="BT19" i="24"/>
  <c r="BT50" i="24"/>
  <c r="Z48" i="24" l="1"/>
  <c r="Z104" i="24"/>
  <c r="BU3" i="24"/>
  <c r="BU1" i="25" s="1"/>
  <c r="BU19" i="24"/>
  <c r="BV4" i="24"/>
  <c r="BU103" i="24"/>
  <c r="BU50" i="24"/>
  <c r="Z99" i="24" l="1"/>
  <c r="Z109" i="24"/>
  <c r="BV3" i="24"/>
  <c r="BV1" i="25" s="1"/>
  <c r="BV103" i="24"/>
  <c r="BV19" i="24"/>
  <c r="BV50" i="24"/>
  <c r="BW4" i="24"/>
  <c r="Z111" i="24" l="1"/>
  <c r="Z121" i="24" s="1"/>
  <c r="AA16" i="24"/>
  <c r="AA18" i="24" s="1"/>
  <c r="Z102" i="24"/>
  <c r="BW3" i="24"/>
  <c r="BW1" i="25" s="1"/>
  <c r="BW19" i="24"/>
  <c r="BW103" i="24"/>
  <c r="BW50" i="24"/>
  <c r="BX4" i="24"/>
  <c r="AA48" i="24" l="1"/>
  <c r="AA104" i="24"/>
  <c r="BX3" i="24"/>
  <c r="BX1" i="25" s="1"/>
  <c r="BY4" i="24"/>
  <c r="BX19" i="24"/>
  <c r="BX50" i="24"/>
  <c r="BX103" i="24"/>
  <c r="AA109" i="24" l="1"/>
  <c r="AA99" i="24"/>
  <c r="BY3" i="24"/>
  <c r="BY1" i="25" s="1"/>
  <c r="BY103" i="24"/>
  <c r="BZ4" i="24"/>
  <c r="BY19" i="24"/>
  <c r="BY50" i="24"/>
  <c r="AB16" i="24" l="1"/>
  <c r="AB18" i="24" s="1"/>
  <c r="AA102" i="24"/>
  <c r="AA111" i="24"/>
  <c r="AA121" i="24" s="1"/>
  <c r="BZ3" i="24"/>
  <c r="BZ1" i="25" s="1"/>
  <c r="CA4" i="24"/>
  <c r="BZ19" i="24"/>
  <c r="BZ103" i="24"/>
  <c r="BZ50" i="24"/>
  <c r="AB104" i="24" l="1"/>
  <c r="AB48" i="24"/>
  <c r="CA3" i="24"/>
  <c r="CA1" i="25" s="1"/>
  <c r="CB4" i="24"/>
  <c r="CA103" i="24"/>
  <c r="CA50" i="24"/>
  <c r="CA19" i="24"/>
  <c r="AB99" i="24" l="1"/>
  <c r="AB109" i="24"/>
  <c r="CB3" i="24"/>
  <c r="CB1" i="25" s="1"/>
  <c r="CC4" i="24"/>
  <c r="CB103" i="24"/>
  <c r="CB19" i="24"/>
  <c r="CB50" i="24"/>
  <c r="AC16" i="24" l="1"/>
  <c r="AC18" i="24" s="1"/>
  <c r="AB102" i="24"/>
  <c r="AB111" i="24"/>
  <c r="AB121" i="24" s="1"/>
  <c r="CC3" i="24"/>
  <c r="CC1" i="25" s="1"/>
  <c r="CC50" i="24"/>
  <c r="CD4" i="24"/>
  <c r="CC19" i="24"/>
  <c r="CC103" i="24"/>
  <c r="AC104" i="24" l="1"/>
  <c r="AC48" i="24"/>
  <c r="CD3" i="24"/>
  <c r="CD1" i="25" s="1"/>
  <c r="CD50" i="24"/>
  <c r="CD103" i="24"/>
  <c r="CE4" i="24"/>
  <c r="CD19" i="24"/>
  <c r="AC99" i="24" l="1"/>
  <c r="AC109" i="24"/>
  <c r="CE3" i="24"/>
  <c r="CE1" i="25" s="1"/>
  <c r="CE103" i="24"/>
  <c r="CF4" i="24"/>
  <c r="CE19" i="24"/>
  <c r="CE50" i="24"/>
  <c r="AC111" i="24" l="1"/>
  <c r="AC121" i="24" s="1"/>
  <c r="AD16" i="24"/>
  <c r="AD18" i="24" s="1"/>
  <c r="AC102" i="24"/>
  <c r="CF3" i="24"/>
  <c r="CF1" i="25" s="1"/>
  <c r="CF19" i="24"/>
  <c r="CG4" i="24"/>
  <c r="CF50" i="24"/>
  <c r="CF103" i="24"/>
  <c r="AD104" i="24" l="1"/>
  <c r="AD48" i="24"/>
  <c r="CG3" i="24"/>
  <c r="CG1" i="25" s="1"/>
  <c r="CH4" i="24"/>
  <c r="CG103" i="24"/>
  <c r="CG50" i="24"/>
  <c r="CG19" i="24"/>
  <c r="AD99" i="24" l="1"/>
  <c r="AD109" i="24"/>
  <c r="CH3" i="24"/>
  <c r="CH1" i="25" s="1"/>
  <c r="CH103" i="24"/>
  <c r="CH50" i="24"/>
  <c r="CH19" i="24"/>
  <c r="CI4" i="24"/>
  <c r="AD102" i="24" l="1"/>
  <c r="AE16" i="24"/>
  <c r="AE18" i="24" s="1"/>
  <c r="AD111" i="24"/>
  <c r="AD121" i="24" s="1"/>
  <c r="CI3" i="24"/>
  <c r="CI1" i="25" s="1"/>
  <c r="CI103" i="24"/>
  <c r="CI19" i="24"/>
  <c r="CI50" i="24"/>
  <c r="CJ4" i="24"/>
  <c r="AE48" i="24" l="1"/>
  <c r="AE104" i="24"/>
  <c r="CJ3" i="24"/>
  <c r="CJ1" i="25" s="1"/>
  <c r="CJ19" i="24"/>
  <c r="CK4" i="24"/>
  <c r="CJ50" i="24"/>
  <c r="CJ103" i="24"/>
  <c r="AE99" i="24" l="1"/>
  <c r="AE109" i="24"/>
  <c r="CK3" i="24"/>
  <c r="CK1" i="25" s="1"/>
  <c r="CK50" i="24"/>
  <c r="CL4" i="24"/>
  <c r="CK19" i="24"/>
  <c r="CK103" i="24"/>
  <c r="AE111" i="24" l="1"/>
  <c r="AE121" i="24" s="1"/>
  <c r="AF16" i="24"/>
  <c r="AF18" i="24" s="1"/>
  <c r="AE102" i="24"/>
  <c r="CL3" i="24"/>
  <c r="CL1" i="25" s="1"/>
  <c r="CL103" i="24"/>
  <c r="CM4" i="24"/>
  <c r="CL19" i="24"/>
  <c r="CL50" i="24"/>
  <c r="AF48" i="24" l="1"/>
  <c r="AF104" i="24"/>
  <c r="CM3" i="24"/>
  <c r="CM1" i="25" s="1"/>
  <c r="CM103" i="24"/>
  <c r="CM19" i="24"/>
  <c r="CM50" i="24"/>
  <c r="CN4" i="24"/>
  <c r="AF99" i="24" l="1"/>
  <c r="AF109" i="24"/>
  <c r="CN3" i="24"/>
  <c r="CN1" i="25" s="1"/>
  <c r="CN103" i="24"/>
  <c r="CN19" i="24"/>
  <c r="CO4" i="24"/>
  <c r="CN50" i="24"/>
  <c r="AF102" i="24" l="1"/>
  <c r="AF111" i="24"/>
  <c r="AF121" i="24" s="1"/>
  <c r="AG16" i="24"/>
  <c r="AG18" i="24" s="1"/>
  <c r="CO3" i="24"/>
  <c r="CO1" i="25" s="1"/>
  <c r="CP4" i="24"/>
  <c r="CO103" i="24"/>
  <c r="CO19" i="24"/>
  <c r="CO50" i="24"/>
  <c r="AG104" i="24" l="1"/>
  <c r="AG48" i="24"/>
  <c r="CP3" i="24"/>
  <c r="CP1" i="25" s="1"/>
  <c r="CP103" i="24"/>
  <c r="CP50" i="24"/>
  <c r="CP19" i="24"/>
  <c r="CQ4" i="24"/>
  <c r="AG109" i="24" l="1"/>
  <c r="AG99" i="24"/>
  <c r="CQ3" i="24"/>
  <c r="CQ1" i="25" s="1"/>
  <c r="CQ19" i="24"/>
  <c r="CQ50" i="24"/>
  <c r="CQ103" i="24"/>
  <c r="CR4" i="24"/>
  <c r="AG102" i="24" l="1"/>
  <c r="AH16" i="24"/>
  <c r="AH18" i="24" s="1"/>
  <c r="AG111" i="24"/>
  <c r="AG121" i="24" s="1"/>
  <c r="CR3" i="24"/>
  <c r="CR1" i="25" s="1"/>
  <c r="CR19" i="24"/>
  <c r="CS4" i="24"/>
  <c r="CR103" i="24"/>
  <c r="CR50" i="24"/>
  <c r="AH48" i="24" l="1"/>
  <c r="AH104" i="24"/>
  <c r="CS3" i="24"/>
  <c r="CS1" i="25" s="1"/>
  <c r="CT4" i="24"/>
  <c r="CS50" i="24"/>
  <c r="CS103" i="24"/>
  <c r="CS19" i="24"/>
  <c r="B98" i="24"/>
  <c r="AH109" i="24" l="1"/>
  <c r="AH99" i="24"/>
  <c r="CT3" i="24"/>
  <c r="CT1" i="25" s="1"/>
  <c r="CT103" i="24"/>
  <c r="CT19" i="24"/>
  <c r="CU4" i="24"/>
  <c r="CT50" i="24"/>
  <c r="AI16" i="24" l="1"/>
  <c r="AI18" i="24" s="1"/>
  <c r="AH111" i="24"/>
  <c r="AH121" i="24" s="1"/>
  <c r="AH102" i="24"/>
  <c r="CU3" i="24"/>
  <c r="CU1" i="25" s="1"/>
  <c r="CU50" i="24"/>
  <c r="CU103" i="24"/>
  <c r="CU19" i="24"/>
  <c r="CV4" i="24"/>
  <c r="AI48" i="24" l="1"/>
  <c r="AI104" i="24"/>
  <c r="CV3" i="24"/>
  <c r="CV1" i="25" s="1"/>
  <c r="CV103" i="24"/>
  <c r="CV50" i="24"/>
  <c r="CV19" i="24"/>
  <c r="AI99" i="24" l="1"/>
  <c r="AI109" i="24"/>
  <c r="CW103" i="24"/>
  <c r="CW19" i="24"/>
  <c r="CX4" i="24"/>
  <c r="CX18" i="24" s="1"/>
  <c r="CW50" i="24"/>
  <c r="CW3" i="24"/>
  <c r="CW1" i="25" s="1"/>
  <c r="AI111" i="24" l="1"/>
  <c r="AI121" i="24" s="1"/>
  <c r="AI102" i="24"/>
  <c r="AJ16" i="24"/>
  <c r="AJ18" i="24" s="1"/>
  <c r="CY4" i="24"/>
  <c r="CY18" i="24" s="1"/>
  <c r="CX3" i="24"/>
  <c r="CX1" i="25" s="1"/>
  <c r="CX19" i="24"/>
  <c r="CX103" i="24"/>
  <c r="CX50" i="24"/>
  <c r="AJ48" i="24" l="1"/>
  <c r="AJ104" i="24"/>
  <c r="CZ4" i="24"/>
  <c r="CZ18" i="24" s="1"/>
  <c r="CY19" i="24"/>
  <c r="CY3" i="24"/>
  <c r="CY1" i="25" s="1"/>
  <c r="CY103" i="24"/>
  <c r="CY50" i="24"/>
  <c r="DF91" i="24"/>
  <c r="DF74" i="24"/>
  <c r="DF64" i="24"/>
  <c r="DF79" i="24"/>
  <c r="DF26" i="24"/>
  <c r="DF66" i="24"/>
  <c r="DF21" i="24"/>
  <c r="DF97" i="24"/>
  <c r="DF30" i="24"/>
  <c r="DF82" i="24"/>
  <c r="DF57" i="24"/>
  <c r="DF78" i="24"/>
  <c r="DF54" i="24"/>
  <c r="DF84" i="24"/>
  <c r="DF55" i="24"/>
  <c r="DF86" i="24"/>
  <c r="DF67" i="24"/>
  <c r="DF71" i="24"/>
  <c r="DF83" i="24"/>
  <c r="DF61" i="24"/>
  <c r="DF60" i="24"/>
  <c r="DF63" i="24"/>
  <c r="DF69" i="24"/>
  <c r="DF56" i="24"/>
  <c r="DF34" i="24"/>
  <c r="DF85" i="24"/>
  <c r="DF20" i="24"/>
  <c r="DF51" i="24"/>
  <c r="DF77" i="24"/>
  <c r="DF24" i="24"/>
  <c r="DF81" i="24"/>
  <c r="DF59" i="24"/>
  <c r="DF31" i="24"/>
  <c r="DF65" i="24"/>
  <c r="DF52" i="24"/>
  <c r="DF42" i="24"/>
  <c r="DF95" i="24"/>
  <c r="DF88" i="24"/>
  <c r="DF93" i="24"/>
  <c r="DF90" i="24"/>
  <c r="DF41" i="24"/>
  <c r="DF53" i="24"/>
  <c r="DF38" i="24"/>
  <c r="DF89" i="24"/>
  <c r="DF43" i="24"/>
  <c r="DF25" i="24"/>
  <c r="DF70" i="24"/>
  <c r="DF39" i="24"/>
  <c r="DF35" i="24"/>
  <c r="DF62" i="24"/>
  <c r="DF75" i="24"/>
  <c r="DF27" i="24"/>
  <c r="DF73" i="24"/>
  <c r="DF40" i="24"/>
  <c r="DF72" i="24"/>
  <c r="DF44" i="24"/>
  <c r="DF32" i="24"/>
  <c r="DF36" i="24"/>
  <c r="DF94" i="24"/>
  <c r="DF96" i="24"/>
  <c r="DF23" i="24"/>
  <c r="DF37" i="24"/>
  <c r="DF76" i="24"/>
  <c r="DF22" i="24"/>
  <c r="DF92" i="24"/>
  <c r="DF29" i="24"/>
  <c r="DF58" i="24"/>
  <c r="DF33" i="24"/>
  <c r="DF87" i="24"/>
  <c r="DF68" i="24"/>
  <c r="DF45" i="24"/>
  <c r="AJ99" i="24" l="1"/>
  <c r="AJ109" i="24"/>
  <c r="DF46" i="24"/>
  <c r="CZ19" i="24"/>
  <c r="CZ50" i="24"/>
  <c r="DA4" i="24"/>
  <c r="DA18" i="24" s="1"/>
  <c r="CZ103" i="24"/>
  <c r="CZ3" i="24"/>
  <c r="CZ1" i="25" s="1"/>
  <c r="AK16" i="24" l="1"/>
  <c r="AK18" i="24" s="1"/>
  <c r="AJ102" i="24"/>
  <c r="AJ111" i="24"/>
  <c r="AJ121" i="24" s="1"/>
  <c r="DA3" i="24"/>
  <c r="DA1" i="25" s="1"/>
  <c r="DB4" i="24"/>
  <c r="DB18" i="24" s="1"/>
  <c r="DA19" i="24"/>
  <c r="DA50" i="24"/>
  <c r="DA103" i="24"/>
  <c r="AK48" i="24" l="1"/>
  <c r="AK104" i="24"/>
  <c r="DC4" i="24"/>
  <c r="DC18" i="24" s="1"/>
  <c r="DB3" i="24"/>
  <c r="DB1" i="25" s="1"/>
  <c r="DB50" i="24"/>
  <c r="DB19" i="24"/>
  <c r="DB103" i="24"/>
  <c r="AK109" i="24" l="1"/>
  <c r="AK99" i="24"/>
  <c r="DC19" i="24"/>
  <c r="DC3" i="24"/>
  <c r="DC1" i="25" s="1"/>
  <c r="DC103" i="24"/>
  <c r="DC50" i="24"/>
  <c r="DD4" i="24"/>
  <c r="DD18" i="24" s="1"/>
  <c r="AL16" i="24" l="1"/>
  <c r="AL18" i="24" s="1"/>
  <c r="AK102" i="24"/>
  <c r="AK111" i="24"/>
  <c r="AK121" i="24" s="1"/>
  <c r="DD19" i="24"/>
  <c r="DD3" i="24"/>
  <c r="DD1" i="25" s="1"/>
  <c r="DD50" i="24"/>
  <c r="DD103" i="24"/>
  <c r="AL104" i="24" l="1"/>
  <c r="AL48" i="24"/>
  <c r="AL109" i="24" l="1"/>
  <c r="AL99" i="24"/>
  <c r="AM16" i="24" l="1"/>
  <c r="AM18" i="24" s="1"/>
  <c r="AL102" i="24"/>
  <c r="AL111" i="24"/>
  <c r="AL121" i="24" s="1"/>
  <c r="AM48" i="24" l="1"/>
  <c r="AM104" i="24"/>
  <c r="AM99" i="24" l="1"/>
  <c r="AM109" i="24"/>
  <c r="AN16" i="24" l="1"/>
  <c r="AN18" i="24" s="1"/>
  <c r="AM102" i="24"/>
  <c r="AM111" i="24"/>
  <c r="AM121" i="24" s="1"/>
  <c r="AN48" i="24" l="1"/>
  <c r="AN104" i="24"/>
  <c r="AN109" i="24" l="1"/>
  <c r="AN99" i="24"/>
  <c r="AO16" i="24" l="1"/>
  <c r="AO18" i="24" s="1"/>
  <c r="AN102" i="24"/>
  <c r="AN111" i="24"/>
  <c r="AN121" i="24" s="1"/>
  <c r="AO104" i="24" l="1"/>
  <c r="AO48" i="24"/>
  <c r="AO109" i="24" l="1"/>
  <c r="AO99" i="24"/>
  <c r="AO102" i="24" l="1"/>
  <c r="AP16" i="24"/>
  <c r="AP18" i="24" s="1"/>
  <c r="AO111" i="24"/>
  <c r="AO121" i="24" s="1"/>
  <c r="AP48" i="24" l="1"/>
  <c r="AP104" i="24"/>
  <c r="AP109" i="24" l="1"/>
  <c r="AP99" i="24"/>
  <c r="AP102" i="24" l="1"/>
  <c r="AQ16" i="24"/>
  <c r="AQ18" i="24" s="1"/>
  <c r="AP111" i="24"/>
  <c r="AP121" i="24" s="1"/>
  <c r="AQ48" i="24" l="1"/>
  <c r="AQ104" i="24"/>
  <c r="AQ99" i="24" l="1"/>
  <c r="AQ109" i="24"/>
  <c r="AQ102" i="24" l="1"/>
  <c r="AQ111" i="24"/>
  <c r="AQ121" i="24" s="1"/>
  <c r="AR16" i="24"/>
  <c r="AR18" i="24" s="1"/>
  <c r="AR48" i="24" l="1"/>
  <c r="AR104" i="24"/>
  <c r="AR109" i="24" l="1"/>
  <c r="AR99" i="24"/>
  <c r="AR111" i="24" l="1"/>
  <c r="AR121" i="24" s="1"/>
  <c r="AS16" i="24"/>
  <c r="AS18" i="24" s="1"/>
  <c r="AR102" i="24"/>
  <c r="AS104" i="24" l="1"/>
  <c r="AS48" i="24"/>
  <c r="AS109" i="24" l="1"/>
  <c r="AS99" i="24"/>
  <c r="AS111" i="24" l="1"/>
  <c r="AS121" i="24" s="1"/>
  <c r="AT16" i="24"/>
  <c r="AT18" i="24" s="1"/>
  <c r="AS102" i="24"/>
  <c r="AT104" i="24" l="1"/>
  <c r="AT48" i="24"/>
  <c r="AT109" i="24" l="1"/>
  <c r="AT99" i="24"/>
  <c r="AU16" i="24" l="1"/>
  <c r="AU18" i="24" s="1"/>
  <c r="AT102" i="24"/>
  <c r="AT111" i="24"/>
  <c r="AT121" i="24" s="1"/>
  <c r="AU48" i="24" l="1"/>
  <c r="AU104" i="24"/>
  <c r="AU109" i="24" l="1"/>
  <c r="AU99" i="24"/>
  <c r="AU111" i="24" l="1"/>
  <c r="AU121" i="24" s="1"/>
  <c r="AV16" i="24"/>
  <c r="AV18" i="24" s="1"/>
  <c r="AU102" i="24"/>
  <c r="AV104" i="24" l="1"/>
  <c r="AV48" i="24"/>
  <c r="AV109" i="24" l="1"/>
  <c r="AV99" i="24"/>
  <c r="AW16" i="24" l="1"/>
  <c r="AW18" i="24" s="1"/>
  <c r="AV111" i="24"/>
  <c r="AV121" i="24" s="1"/>
  <c r="AV102" i="24"/>
  <c r="AW48" i="24" l="1"/>
  <c r="AW104" i="24"/>
  <c r="AW99" i="24" l="1"/>
  <c r="AW109" i="24"/>
  <c r="AW111" i="24" l="1"/>
  <c r="AW121" i="24" s="1"/>
  <c r="AW102" i="24"/>
  <c r="AX16" i="24"/>
  <c r="AX18" i="24" s="1"/>
  <c r="AX104" i="24" l="1"/>
  <c r="AX48" i="24"/>
  <c r="AX99" i="24" l="1"/>
  <c r="AX109" i="24"/>
  <c r="AX102" i="24" l="1"/>
  <c r="AY16" i="24"/>
  <c r="AY18" i="24" s="1"/>
  <c r="AX111" i="24"/>
  <c r="AX121" i="24" s="1"/>
  <c r="AY48" i="24" l="1"/>
  <c r="AY104" i="24"/>
  <c r="AY109" i="24" l="1"/>
  <c r="AY99" i="24"/>
  <c r="AY111" i="24" l="1"/>
  <c r="AY121" i="24" s="1"/>
  <c r="AZ16" i="24"/>
  <c r="AZ18" i="24" s="1"/>
  <c r="AY102" i="24"/>
  <c r="AZ48" i="24" l="1"/>
  <c r="AZ104" i="24"/>
  <c r="AZ109" i="24" l="1"/>
  <c r="AZ99" i="24"/>
  <c r="AZ111" i="24" l="1"/>
  <c r="AZ121" i="24" s="1"/>
  <c r="BA16" i="24"/>
  <c r="BA18" i="24" s="1"/>
  <c r="AZ102" i="24"/>
  <c r="BA104" i="24" l="1"/>
  <c r="BA48" i="24"/>
  <c r="BA109" i="24" l="1"/>
  <c r="BA99" i="24"/>
  <c r="BA102" i="24" l="1"/>
  <c r="BA111" i="24"/>
  <c r="BA121" i="24" s="1"/>
  <c r="BB16" i="24"/>
  <c r="BB18" i="24" s="1"/>
  <c r="BB48" i="24" l="1"/>
  <c r="BB104" i="24"/>
  <c r="BB99" i="24" l="1"/>
  <c r="BB109" i="24"/>
  <c r="BB111" i="24" l="1"/>
  <c r="BB121" i="24" s="1"/>
  <c r="BB102" i="24"/>
  <c r="BC16" i="24"/>
  <c r="BC18" i="24" s="1"/>
  <c r="BC48" i="24" l="1"/>
  <c r="BC104" i="24"/>
  <c r="BC99" i="24" l="1"/>
  <c r="BC109" i="24"/>
  <c r="BC111" i="24" l="1"/>
  <c r="BC121" i="24" s="1"/>
  <c r="BC102" i="24"/>
  <c r="BD16" i="24"/>
  <c r="BD18" i="24" s="1"/>
  <c r="BD48" i="24" l="1"/>
  <c r="BD104" i="24"/>
  <c r="BD99" i="24" l="1"/>
  <c r="BD109" i="24"/>
  <c r="BE16" i="24" l="1"/>
  <c r="BE18" i="24" s="1"/>
  <c r="BD102" i="24"/>
  <c r="BD111" i="24"/>
  <c r="BD121" i="24" s="1"/>
  <c r="BE48" i="24" l="1"/>
  <c r="BE104" i="24"/>
  <c r="BE109" i="24" l="1"/>
  <c r="BE99" i="24"/>
  <c r="BE102" i="24" l="1"/>
  <c r="BF16" i="24"/>
  <c r="BF18" i="24" s="1"/>
  <c r="BE111" i="24"/>
  <c r="BE121" i="24" s="1"/>
  <c r="BF48" i="24" l="1"/>
  <c r="BF104" i="24"/>
  <c r="BF109" i="24" l="1"/>
  <c r="BF99" i="24"/>
  <c r="BF102" i="24" l="1"/>
  <c r="BG16" i="24"/>
  <c r="BG18" i="24" s="1"/>
  <c r="BF111" i="24"/>
  <c r="BF121" i="24" s="1"/>
  <c r="BG104" i="24" l="1"/>
  <c r="BG48" i="24"/>
  <c r="BG99" i="24" l="1"/>
  <c r="BG109" i="24"/>
  <c r="BH16" i="24" l="1"/>
  <c r="BH18" i="24" s="1"/>
  <c r="BG111" i="24"/>
  <c r="BG121" i="24" s="1"/>
  <c r="BG102" i="24"/>
  <c r="BH48" i="24" l="1"/>
  <c r="BH104" i="24"/>
  <c r="BH109" i="24" l="1"/>
  <c r="BH99" i="24"/>
  <c r="BI16" i="24" l="1"/>
  <c r="BI18" i="24" s="1"/>
  <c r="BH102" i="24"/>
  <c r="BH111" i="24"/>
  <c r="BH121" i="24" s="1"/>
  <c r="BI104" i="24" l="1"/>
  <c r="BI48" i="24"/>
  <c r="BI99" i="24" l="1"/>
  <c r="BI109" i="24"/>
  <c r="BJ16" i="24" l="1"/>
  <c r="BJ18" i="24" s="1"/>
  <c r="BI102" i="24"/>
  <c r="BI111" i="24"/>
  <c r="BI121" i="24" s="1"/>
  <c r="BJ104" i="24" l="1"/>
  <c r="BJ48" i="24"/>
  <c r="BJ99" i="24" l="1"/>
  <c r="BJ109" i="24"/>
  <c r="BJ102" i="24" l="1"/>
  <c r="BJ111" i="24"/>
  <c r="BJ121" i="24" s="1"/>
  <c r="BK16" i="24"/>
  <c r="BK18" i="24" s="1"/>
  <c r="BK104" i="24" l="1"/>
  <c r="BK48" i="24"/>
  <c r="BK99" i="24" l="1"/>
  <c r="BK109" i="24"/>
  <c r="BK111" i="24" l="1"/>
  <c r="BK121" i="24" s="1"/>
  <c r="BL16" i="24"/>
  <c r="BL18" i="24" s="1"/>
  <c r="BK102" i="24"/>
  <c r="BL48" i="24" l="1"/>
  <c r="BL104" i="24"/>
  <c r="BL99" i="24" l="1"/>
  <c r="BL109" i="24"/>
  <c r="BL111" i="24" l="1"/>
  <c r="BL121" i="24" s="1"/>
  <c r="BM16" i="24"/>
  <c r="BM18" i="24" s="1"/>
  <c r="BL102" i="24"/>
  <c r="BM48" i="24" l="1"/>
  <c r="BM104" i="24"/>
  <c r="BM109" i="24" l="1"/>
  <c r="BM99" i="24"/>
  <c r="BM111" i="24" l="1"/>
  <c r="BM121" i="24" s="1"/>
  <c r="BM102" i="24"/>
  <c r="BN16" i="24"/>
  <c r="BN18" i="24" s="1"/>
  <c r="BN48" i="24" l="1"/>
  <c r="BN104" i="24"/>
  <c r="BN109" i="24" l="1"/>
  <c r="BN99" i="24"/>
  <c r="BN111" i="24" l="1"/>
  <c r="BN121" i="24" s="1"/>
  <c r="BN102" i="24"/>
  <c r="BO16" i="24"/>
  <c r="BO18" i="24" s="1"/>
  <c r="BO104" i="24" l="1"/>
  <c r="BO48" i="24"/>
  <c r="BO109" i="24" l="1"/>
  <c r="BO99" i="24"/>
  <c r="BP16" i="24" l="1"/>
  <c r="BP18" i="24" s="1"/>
  <c r="BO102" i="24"/>
  <c r="BO111" i="24"/>
  <c r="BO121" i="24" s="1"/>
  <c r="BP48" i="24" l="1"/>
  <c r="BP104" i="24"/>
  <c r="BP99" i="24" l="1"/>
  <c r="BP109" i="24"/>
  <c r="BQ16" i="24" l="1"/>
  <c r="BQ18" i="24" s="1"/>
  <c r="BP102" i="24"/>
  <c r="BP111" i="24"/>
  <c r="BP121" i="24" s="1"/>
  <c r="BQ104" i="24" l="1"/>
  <c r="BQ48" i="24"/>
  <c r="BQ99" i="24" l="1"/>
  <c r="BQ109" i="24"/>
  <c r="BR16" i="24" l="1"/>
  <c r="BR18" i="24" s="1"/>
  <c r="BQ111" i="24"/>
  <c r="BQ121" i="24" s="1"/>
  <c r="BQ102" i="24"/>
  <c r="BR48" i="24" l="1"/>
  <c r="BR104" i="24"/>
  <c r="BR99" i="24" l="1"/>
  <c r="BR109" i="24"/>
  <c r="BS16" i="24" l="1"/>
  <c r="BS18" i="24" s="1"/>
  <c r="BR111" i="24"/>
  <c r="BR121" i="24" s="1"/>
  <c r="BR102" i="24"/>
  <c r="BS104" i="24" l="1"/>
  <c r="BS48" i="24"/>
  <c r="BS99" i="24" l="1"/>
  <c r="BS109" i="24"/>
  <c r="BS102" i="24" l="1"/>
  <c r="BS111" i="24"/>
  <c r="BS121" i="24" s="1"/>
  <c r="BT16" i="24"/>
  <c r="BT18" i="24" s="1"/>
  <c r="BT104" i="24" l="1"/>
  <c r="BT48" i="24"/>
  <c r="BT99" i="24" l="1"/>
  <c r="BT109" i="24"/>
  <c r="BT102" i="24" l="1"/>
  <c r="BU16" i="24"/>
  <c r="BU18" i="24" s="1"/>
  <c r="BT111" i="24"/>
  <c r="BT121" i="24" s="1"/>
  <c r="BU48" i="24" l="1"/>
  <c r="BU104" i="24"/>
  <c r="BU99" i="24" l="1"/>
  <c r="BU109" i="24"/>
  <c r="BU102" i="24" l="1"/>
  <c r="BV16" i="24"/>
  <c r="BV18" i="24" s="1"/>
  <c r="BU111" i="24"/>
  <c r="BU121" i="24" s="1"/>
  <c r="BV104" i="24" l="1"/>
  <c r="BV48" i="24"/>
  <c r="BV99" i="24" l="1"/>
  <c r="BV109" i="24"/>
  <c r="BV111" i="24" l="1"/>
  <c r="BV121" i="24" s="1"/>
  <c r="BW16" i="24"/>
  <c r="BW18" i="24" s="1"/>
  <c r="BV102" i="24"/>
  <c r="BW104" i="24" l="1"/>
  <c r="BW48" i="24"/>
  <c r="BW99" i="24" l="1"/>
  <c r="BW109" i="24"/>
  <c r="BW102" i="24" l="1"/>
  <c r="BX16" i="24"/>
  <c r="BX18" i="24" s="1"/>
  <c r="BW111" i="24"/>
  <c r="BW121" i="24" s="1"/>
  <c r="BX104" i="24" l="1"/>
  <c r="BX48" i="24"/>
  <c r="BX99" i="24" l="1"/>
  <c r="BX109" i="24"/>
  <c r="BX111" i="24" l="1"/>
  <c r="BX121" i="24" s="1"/>
  <c r="BX102" i="24"/>
  <c r="BY16" i="24"/>
  <c r="BY18" i="24" s="1"/>
  <c r="BY104" i="24" l="1"/>
  <c r="BY48" i="24"/>
  <c r="BY99" i="24" l="1"/>
  <c r="BY109" i="24"/>
  <c r="BY102" i="24" l="1"/>
  <c r="BY111" i="24"/>
  <c r="BY121" i="24" s="1"/>
  <c r="BZ16" i="24"/>
  <c r="BZ18" i="24" s="1"/>
  <c r="BZ104" i="24" l="1"/>
  <c r="BZ48" i="24"/>
  <c r="BZ99" i="24" l="1"/>
  <c r="BZ109" i="24"/>
  <c r="BZ102" i="24" l="1"/>
  <c r="CA16" i="24"/>
  <c r="CA18" i="24" s="1"/>
  <c r="BZ111" i="24"/>
  <c r="BZ121" i="24" s="1"/>
  <c r="CA104" i="24" l="1"/>
  <c r="CA48" i="24"/>
  <c r="CA99" i="24" l="1"/>
  <c r="CA109" i="24"/>
  <c r="CA111" i="24" l="1"/>
  <c r="CA121" i="24" s="1"/>
  <c r="CA102" i="24"/>
  <c r="CB16" i="24"/>
  <c r="CB18" i="24" s="1"/>
  <c r="CB48" i="24" l="1"/>
  <c r="CB104" i="24"/>
  <c r="CB99" i="24" l="1"/>
  <c r="CB109" i="24"/>
  <c r="CB111" i="24" l="1"/>
  <c r="CB121" i="24" s="1"/>
  <c r="CB102" i="24"/>
  <c r="CC16" i="24"/>
  <c r="CC18" i="24" s="1"/>
  <c r="CC104" i="24" l="1"/>
  <c r="CC48" i="24"/>
  <c r="CC99" i="24" l="1"/>
  <c r="CC109" i="24"/>
  <c r="CC111" i="24" l="1"/>
  <c r="CC121" i="24" s="1"/>
  <c r="CD16" i="24"/>
  <c r="CD18" i="24" s="1"/>
  <c r="CC102" i="24"/>
  <c r="CD48" i="24" l="1"/>
  <c r="CD104" i="24"/>
  <c r="CD99" i="24" l="1"/>
  <c r="CD109" i="24"/>
  <c r="CD102" i="24" l="1"/>
  <c r="CD111" i="24"/>
  <c r="CD121" i="24" s="1"/>
  <c r="CE16" i="24"/>
  <c r="CE18" i="24" s="1"/>
  <c r="CE104" i="24" l="1"/>
  <c r="CE48" i="24"/>
  <c r="CE99" i="24" l="1"/>
  <c r="CE109" i="24"/>
  <c r="CE111" i="24" l="1"/>
  <c r="CE121" i="24" s="1"/>
  <c r="CF16" i="24"/>
  <c r="CF18" i="24" s="1"/>
  <c r="CE102" i="24"/>
  <c r="CF104" i="24" l="1"/>
  <c r="CF48" i="24"/>
  <c r="CF99" i="24" l="1"/>
  <c r="CF109" i="24"/>
  <c r="CF111" i="24" l="1"/>
  <c r="CF121" i="24" s="1"/>
  <c r="CG16" i="24"/>
  <c r="CG18" i="24" s="1"/>
  <c r="CF102" i="24"/>
  <c r="CG104" i="24" l="1"/>
  <c r="CG48" i="24"/>
  <c r="CG99" i="24" l="1"/>
  <c r="CG109" i="24"/>
  <c r="CG102" i="24" l="1"/>
  <c r="CH16" i="24"/>
  <c r="CH18" i="24" s="1"/>
  <c r="CG111" i="24"/>
  <c r="CG121" i="24" s="1"/>
  <c r="CH104" i="24" l="1"/>
  <c r="CH48" i="24"/>
  <c r="CH99" i="24" l="1"/>
  <c r="CH109" i="24"/>
  <c r="CH111" i="24" l="1"/>
  <c r="CH121" i="24" s="1"/>
  <c r="CI16" i="24"/>
  <c r="CI18" i="24" s="1"/>
  <c r="CH102" i="24"/>
  <c r="CI104" i="24" l="1"/>
  <c r="CI48" i="24"/>
  <c r="CI99" i="24" l="1"/>
  <c r="CI109" i="24"/>
  <c r="CI111" i="24" l="1"/>
  <c r="CI121" i="24" s="1"/>
  <c r="CJ16" i="24"/>
  <c r="CJ18" i="24" s="1"/>
  <c r="CI102" i="24"/>
  <c r="CJ104" i="24" l="1"/>
  <c r="CJ48" i="24"/>
  <c r="CJ99" i="24" l="1"/>
  <c r="CJ109" i="24"/>
  <c r="CJ102" i="24" l="1"/>
  <c r="CJ111" i="24"/>
  <c r="CJ121" i="24" s="1"/>
  <c r="CK16" i="24"/>
  <c r="CK18" i="24" s="1"/>
  <c r="CK104" i="24" l="1"/>
  <c r="CK48" i="24"/>
  <c r="CK99" i="24" l="1"/>
  <c r="CK109" i="24"/>
  <c r="CK111" i="24" l="1"/>
  <c r="CK121" i="24" s="1"/>
  <c r="CL16" i="24"/>
  <c r="CL18" i="24" s="1"/>
  <c r="CK102" i="24"/>
  <c r="CL48" i="24" l="1"/>
  <c r="CL104" i="24"/>
  <c r="CL99" i="24" l="1"/>
  <c r="CL109" i="24"/>
  <c r="CL102" i="24" l="1"/>
  <c r="CL111" i="24"/>
  <c r="CL121" i="24" s="1"/>
  <c r="CM16" i="24"/>
  <c r="CM18" i="24" s="1"/>
  <c r="CM48" i="24" l="1"/>
  <c r="CM104" i="24"/>
  <c r="CM99" i="24" l="1"/>
  <c r="CM109" i="24"/>
  <c r="CM102" i="24" l="1"/>
  <c r="CN16" i="24"/>
  <c r="CN18" i="24" s="1"/>
  <c r="CM111" i="24"/>
  <c r="CM121" i="24" s="1"/>
  <c r="CN104" i="24" l="1"/>
  <c r="CN48" i="24"/>
  <c r="CN99" i="24" l="1"/>
  <c r="CN109" i="24"/>
  <c r="CN102" i="24" l="1"/>
  <c r="CN111" i="24"/>
  <c r="CN121" i="24" s="1"/>
  <c r="CO16" i="24"/>
  <c r="CO18" i="24" s="1"/>
  <c r="CO48" i="24" l="1"/>
  <c r="CO104" i="24"/>
  <c r="CO99" i="24" l="1"/>
  <c r="CO109" i="24"/>
  <c r="CO111" i="24" l="1"/>
  <c r="CO121" i="24" s="1"/>
  <c r="CP16" i="24"/>
  <c r="CP18" i="24" s="1"/>
  <c r="CO102" i="24"/>
  <c r="CP104" i="24" l="1"/>
  <c r="CP48" i="24"/>
  <c r="CP99" i="24" l="1"/>
  <c r="CP109" i="24"/>
  <c r="CP102" i="24" l="1"/>
  <c r="CP111" i="24"/>
  <c r="CP121" i="24" s="1"/>
  <c r="CQ16" i="24"/>
  <c r="CQ18" i="24" s="1"/>
  <c r="CQ48" i="24" l="1"/>
  <c r="CQ104" i="24"/>
  <c r="CQ99" i="24" l="1"/>
  <c r="CQ109" i="24"/>
  <c r="CQ102" i="24" l="1"/>
  <c r="CQ111" i="24"/>
  <c r="CQ121" i="24" s="1"/>
  <c r="CR16" i="24"/>
  <c r="CR18" i="24" s="1"/>
  <c r="CR48" i="24" l="1"/>
  <c r="CR104" i="24"/>
  <c r="CR99" i="24" l="1"/>
  <c r="CR109" i="24"/>
  <c r="CR102" i="24" l="1"/>
  <c r="CR111" i="24"/>
  <c r="CR121" i="24" s="1"/>
  <c r="CS16" i="24"/>
  <c r="CS18" i="24" s="1"/>
  <c r="CS104" i="24" l="1"/>
  <c r="CS48" i="24"/>
  <c r="CS99" i="24" l="1"/>
  <c r="CS109" i="24"/>
  <c r="CT16" i="24" l="1"/>
  <c r="CT18" i="24" s="1"/>
  <c r="CS111" i="24"/>
  <c r="CS121" i="24" s="1"/>
  <c r="CS102" i="24"/>
  <c r="CT48" i="24" l="1"/>
  <c r="CT104" i="24"/>
  <c r="CT109" i="24" l="1"/>
  <c r="CT99" i="24"/>
  <c r="CT111" i="24" l="1"/>
  <c r="CT121" i="24" s="1"/>
  <c r="CU16" i="24"/>
  <c r="CU18" i="24" s="1"/>
  <c r="CT102" i="24"/>
  <c r="CU48" i="24" l="1"/>
  <c r="CU104" i="24"/>
  <c r="CU109" i="24" l="1"/>
  <c r="CU99" i="24"/>
  <c r="CU111" i="24" l="1"/>
  <c r="CU121" i="24" s="1"/>
  <c r="CV16" i="24"/>
  <c r="CV18" i="24" s="1"/>
  <c r="CU102" i="24"/>
  <c r="CV48" i="24" l="1"/>
  <c r="CV104" i="24"/>
  <c r="CV109" i="24" l="1"/>
  <c r="CV99" i="24"/>
  <c r="CV111" i="24" l="1"/>
  <c r="CV121" i="24" s="1"/>
  <c r="CW16" i="24"/>
  <c r="CW18" i="24" s="1"/>
  <c r="CV102" i="24"/>
  <c r="CW48" i="24" l="1"/>
  <c r="CW104" i="24"/>
  <c r="CW99" i="24" l="1"/>
  <c r="CW109" i="24"/>
  <c r="CW102" i="24" l="1"/>
  <c r="CW111" i="24"/>
  <c r="CW121" i="24" s="1"/>
  <c r="CX16" i="24"/>
  <c r="CX48" i="24" l="1"/>
  <c r="CX104" i="24"/>
  <c r="CX109" i="24" l="1"/>
  <c r="CX99" i="24"/>
  <c r="CX111" i="24" l="1"/>
  <c r="CX121" i="24" s="1"/>
  <c r="CY16" i="24"/>
  <c r="CX102" i="24"/>
  <c r="CY48" i="24" l="1"/>
  <c r="CY104" i="24"/>
  <c r="CY109" i="24" l="1"/>
  <c r="CY99" i="24"/>
  <c r="CY102" i="24" l="1"/>
  <c r="B101" i="24" s="1"/>
  <c r="DF2" i="25" s="1"/>
  <c r="CZ16" i="24"/>
  <c r="CY111" i="24"/>
  <c r="CY121" i="24" s="1"/>
  <c r="CZ48" i="24" l="1"/>
  <c r="CZ104" i="24"/>
  <c r="CZ109" i="24" l="1"/>
  <c r="CZ99" i="24"/>
  <c r="DA16" i="24" l="1"/>
  <c r="CZ111" i="24"/>
  <c r="CZ121" i="24" s="1"/>
  <c r="CZ102" i="24"/>
  <c r="DA48" i="24" l="1"/>
  <c r="DA104" i="24"/>
  <c r="DA109" i="24" l="1"/>
  <c r="DA99" i="24"/>
  <c r="DA111" i="24" l="1"/>
  <c r="DA121" i="24" s="1"/>
  <c r="DB16" i="24"/>
  <c r="DA102" i="24"/>
  <c r="DB48" i="24" l="1"/>
  <c r="DB104" i="24"/>
  <c r="DB109" i="24" l="1"/>
  <c r="DB99" i="24"/>
  <c r="DB102" i="24" l="1"/>
  <c r="DC16" i="24"/>
  <c r="DB111" i="24"/>
  <c r="DB121" i="24" s="1"/>
  <c r="DC48" i="24" l="1"/>
  <c r="DC104" i="24"/>
  <c r="DC109" i="24" l="1"/>
  <c r="DC99" i="24"/>
  <c r="DC111" i="24" l="1"/>
  <c r="DC121" i="24" s="1"/>
  <c r="DD16" i="24"/>
  <c r="DC102" i="24"/>
  <c r="DD48" i="24" l="1"/>
  <c r="DG4" i="25"/>
  <c r="DG6" i="25" s="1"/>
  <c r="DD104" i="24"/>
  <c r="DD99" i="24" l="1"/>
  <c r="DD109" i="24"/>
  <c r="DD111" i="24" l="1"/>
  <c r="DD121" i="24" s="1"/>
  <c r="DD102" i="24"/>
  <c r="CU119" i="24" l="1"/>
  <c r="CF119" i="24"/>
  <c r="CB119" i="24"/>
  <c r="BM119" i="24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5000000}" keepAlive="1" name="ThisWorkbookDataModel" description="Data Model" type="5" refreshedVersion="8" minRefreshableVersion="5" background="1">
    <dbPr connection="Data Model Connection" command="Model" commandType="1"/>
    <olapPr sendLocale="1" rowDrillCount="1000"/>
    <extLst>
      <ext xmlns:x15="http://schemas.microsoft.com/office/spreadsheetml/2010/11/main" uri="{DE250136-89BD-433C-8126-D09CA5730AF9}">
        <x15:connection id="" model="1"/>
      </ext>
    </extLst>
  </connection>
</connections>
</file>

<file path=xl/sharedStrings.xml><?xml version="1.0" encoding="utf-8"?>
<sst xmlns="http://schemas.openxmlformats.org/spreadsheetml/2006/main" count="531" uniqueCount="501">
  <si>
    <t>Current Month</t>
  </si>
  <si>
    <t>Category</t>
  </si>
  <si>
    <t>Other</t>
  </si>
  <si>
    <t>Starting Date</t>
  </si>
  <si>
    <t>Month</t>
  </si>
  <si>
    <t>Beginning</t>
  </si>
  <si>
    <t>Cash</t>
  </si>
  <si>
    <t>CASH RECONCILIATION (SAVINGS)</t>
  </si>
  <si>
    <t>CASH AVAILABLE - START</t>
  </si>
  <si>
    <t>CASH AVAILABLE - START (SAVINGS)</t>
  </si>
  <si>
    <t>INCOME</t>
  </si>
  <si>
    <t>TOTAL</t>
  </si>
  <si>
    <t>AVG</t>
  </si>
  <si>
    <t>SUBTOTAL | SALARY INCOME</t>
  </si>
  <si>
    <t>Paid Back Loans - Others A</t>
  </si>
  <si>
    <t>Paid Back Loans - Others B</t>
  </si>
  <si>
    <t>Gifts / Returns</t>
  </si>
  <si>
    <t>Sale of Assets</t>
  </si>
  <si>
    <t>Balance Adjustments</t>
  </si>
  <si>
    <t>SUBTOTAL | OTHER INCOME</t>
  </si>
  <si>
    <t>TRANSFER FROM SAVINGS</t>
  </si>
  <si>
    <t>TOTAL INCOME</t>
  </si>
  <si>
    <t>TOTAL CASH AVAILABLE - WITH INCOME</t>
  </si>
  <si>
    <t>EXPENSES</t>
  </si>
  <si>
    <t>Savings - To General Savings</t>
  </si>
  <si>
    <t>Savings - To Emergency Fund Savings</t>
  </si>
  <si>
    <t>Savings - To Retirement Savings</t>
  </si>
  <si>
    <t>Savings - To Investments Savings</t>
  </si>
  <si>
    <t>Savings - To College Tuition Savings</t>
  </si>
  <si>
    <t>SUBTOTAL | HARD SAVINGS</t>
  </si>
  <si>
    <t>SUBTOTAL | CREDIT CARDS PAYMENT</t>
  </si>
  <si>
    <t>Cash Expenses - Living</t>
  </si>
  <si>
    <t>Cash Expenses - Additional</t>
  </si>
  <si>
    <t>Cash Expenses - Home Rent</t>
  </si>
  <si>
    <t>Cash Expenses - Other</t>
  </si>
  <si>
    <t>SUBTOTAL | MAIN CASH EXPENSES</t>
  </si>
  <si>
    <t>SUBTOTAL | PROPERTY EXPENSES</t>
  </si>
  <si>
    <t>Family Support - Emergency</t>
  </si>
  <si>
    <t>Family Support - Medicals</t>
  </si>
  <si>
    <t>Family Support - Additional</t>
  </si>
  <si>
    <t>SUBTOTAL | FAMILY SUPPORT</t>
  </si>
  <si>
    <t>Loans To Others A</t>
  </si>
  <si>
    <t>Loans To Others B</t>
  </si>
  <si>
    <t>Exchange Losses / Bank Charges / Fines</t>
  </si>
  <si>
    <t>Investments Fees</t>
  </si>
  <si>
    <t>Major Expenses - Cash</t>
  </si>
  <si>
    <t>TOTAL EXPENSES</t>
  </si>
  <si>
    <t>TOTAL CASH AVAILABLE - END</t>
  </si>
  <si>
    <t>TOTAL SAVINGS AVAILABLE - END</t>
  </si>
  <si>
    <t>CURRENT EMERGENCY FUND</t>
  </si>
  <si>
    <t>TOTAL CASH + SAVINGS AVAILABLE - END</t>
  </si>
  <si>
    <t>SUMMARY</t>
  </si>
  <si>
    <t>Current</t>
  </si>
  <si>
    <t>TOTAL CASH IN - Salary</t>
  </si>
  <si>
    <t>TOTAL CASH IN - Loans</t>
  </si>
  <si>
    <t>TOTAL CASH IN - Other</t>
  </si>
  <si>
    <t>TOTAL CASH IN</t>
  </si>
  <si>
    <t>NET (INCOME - EXPENSE)</t>
  </si>
  <si>
    <t>NET SAVINGS</t>
  </si>
  <si>
    <t>NET SAVINGS - CUMULITAVE (TOTAL)</t>
  </si>
  <si>
    <t>TRUE EXPENSES (W/O SAVINGS)</t>
  </si>
  <si>
    <t>TRUE EXPENSES - Credit Cards</t>
  </si>
  <si>
    <t>TRUE EXPENSES - Loan Repayment</t>
  </si>
  <si>
    <t>TRUE EXPENSES - Non Regular</t>
  </si>
  <si>
    <t>TRUE EXPENSES (W/O SAVINGS &amp; LOANS)</t>
  </si>
  <si>
    <t>CASH STATUS +/-</t>
  </si>
  <si>
    <t>Starting Balance</t>
  </si>
  <si>
    <t>SUBTOTAL | INVESTMENT INCOME</t>
  </si>
  <si>
    <t>Income - Other Investments</t>
  </si>
  <si>
    <t>Savings - To Rent Savings</t>
  </si>
  <si>
    <t>Emergency Fund</t>
  </si>
  <si>
    <t>Medical Expenses (Reimbursable)</t>
  </si>
  <si>
    <t>SUBTOTAL | LOAN REPAYMENTS</t>
  </si>
  <si>
    <t>Main Checking Account</t>
  </si>
  <si>
    <t>Secondary Checking Account 1</t>
  </si>
  <si>
    <t>Secondary Checking Account 2</t>
  </si>
  <si>
    <t>Secondary Checking Account 3</t>
  </si>
  <si>
    <t>Savings Account</t>
  </si>
  <si>
    <t>Income - Salary (End of Prev. Month)</t>
  </si>
  <si>
    <t>SUBTOTAL | PARTNER INCOME</t>
  </si>
  <si>
    <t>Income - Partner Additional Contribution</t>
  </si>
  <si>
    <t>Income - Partner Committed</t>
  </si>
  <si>
    <t>Income - Investment Property Rent</t>
  </si>
  <si>
    <t>Income - Stock</t>
  </si>
  <si>
    <t>SUBTOTAL | RECEIVED LOANS</t>
  </si>
  <si>
    <t>Loans Received - Credit Advance</t>
  </si>
  <si>
    <t>Loans Received - Balance Transfers</t>
  </si>
  <si>
    <t>Loans Received - Bank Loan</t>
  </si>
  <si>
    <t>Loans Received - Individual Loans</t>
  </si>
  <si>
    <t>Paid Back Loans - Individual B</t>
  </si>
  <si>
    <t>Paid Back Loans - Individual A</t>
  </si>
  <si>
    <t>Credit Card - Credit Card 2</t>
  </si>
  <si>
    <t>Credit Card - Credit Card 3</t>
  </si>
  <si>
    <t>Credit Card - Credit Card 4</t>
  </si>
  <si>
    <t>Credit Card - Credit Card 5</t>
  </si>
  <si>
    <t>Cash Expenses - Fixed Expense 1</t>
  </si>
  <si>
    <t>Cash Expenses - Fixed Expense 2</t>
  </si>
  <si>
    <t>Cash Expenses - Fixed Cash Allowance</t>
  </si>
  <si>
    <t>Loan Repayment 1 - Bank Loan A</t>
  </si>
  <si>
    <t>Loan Repayment 2 - Individual Loan A</t>
  </si>
  <si>
    <t>Loan Repayment 3 - Car Loan</t>
  </si>
  <si>
    <t>Loan Repayment 3 - Cash Advances</t>
  </si>
  <si>
    <t>Property Expenses - Downpayments</t>
  </si>
  <si>
    <t>Property Expenses - Mortgage Payment</t>
  </si>
  <si>
    <t>Property Expenses - Insurance &amp; Fees</t>
  </si>
  <si>
    <t>Property Expenses - Other Fees</t>
  </si>
  <si>
    <t>Family Support - Monthly Support</t>
  </si>
  <si>
    <t>Vacations / Getaways Fund</t>
  </si>
  <si>
    <t>Minor Expenses - Cash</t>
  </si>
  <si>
    <t>SUBTOTAL | NON REGULAR CASH EXPENSES</t>
  </si>
  <si>
    <t>Income - Reimbursements</t>
  </si>
  <si>
    <t>Property Expenses - Security Deposited Return</t>
  </si>
  <si>
    <t>Reconciliation Diff.</t>
  </si>
  <si>
    <t>CASH RECONCILIATION (CASH &amp; BANK)</t>
  </si>
  <si>
    <t>CASH RECONCILIATION (TOTAL)</t>
  </si>
  <si>
    <t>End Balance</t>
  </si>
  <si>
    <t>End Savings</t>
  </si>
  <si>
    <t>End Total</t>
  </si>
  <si>
    <t xml:space="preserve">Minimum Cash Alert </t>
  </si>
  <si>
    <t>Income - Second Job, Bonus, Other</t>
  </si>
  <si>
    <t>Credit Card - Credit Card 1</t>
  </si>
  <si>
    <t>Lowest Future Balance</t>
  </si>
  <si>
    <t>📊 CASH FLOW PLANNING SHEET - USER GUIDE</t>
  </si>
  <si>
    <t>A comprehensive guide to understanding and using your personal cash flow planning spreadsheet</t>
  </si>
  <si>
    <t>📋 TABLE OF CONTENTS</t>
  </si>
  <si>
    <t>Section</t>
  </si>
  <si>
    <t>Description</t>
  </si>
  <si>
    <t>Row Reference</t>
  </si>
  <si>
    <t>1. Getting Started</t>
  </si>
  <si>
    <t>Initial setup and configuration</t>
  </si>
  <si>
    <t>B1, B16</t>
  </si>
  <si>
    <t>2. Reconciliation Section</t>
  </si>
  <si>
    <t>Bank balance tracking and verification</t>
  </si>
  <si>
    <t>Rows 6-18</t>
  </si>
  <si>
    <t>3. Income Section</t>
  </si>
  <si>
    <t>All income sources and tracking</t>
  </si>
  <si>
    <t>Rows 19-46</t>
  </si>
  <si>
    <t>4. Expenses Section</t>
  </si>
  <si>
    <t>All expense categories</t>
  </si>
  <si>
    <t>Rows 50-97</t>
  </si>
  <si>
    <t>5. Summary Section</t>
  </si>
  <si>
    <t>Cash flow analysis and totals</t>
  </si>
  <si>
    <t>Rows 99-121</t>
  </si>
  <si>
    <t>6. Monthly Workflow</t>
  </si>
  <si>
    <t>Step-by-step monthly process</t>
  </si>
  <si>
    <t>N/A</t>
  </si>
  <si>
    <t>═══════════════════════════════════════════════════════════════════════════════</t>
  </si>
  <si>
    <t>1️⃣ GETTING STARTED</t>
  </si>
  <si>
    <t>Before you begin tracking, you need to set up two essential values:</t>
  </si>
  <si>
    <t>Setting</t>
  </si>
  <si>
    <t>Location</t>
  </si>
  <si>
    <t>Start of Planning Date</t>
  </si>
  <si>
    <t>Enter the month/year when you begin tracking (e.g., Mar-18). This sets the starting point for all calculations.</t>
  </si>
  <si>
    <t>Cell B1</t>
  </si>
  <si>
    <t>Enter your total cash available at the start - this should be the sum of all your checking accounts, savings, and cash on hand.</t>
  </si>
  <si>
    <t>Minimum Cash Alert</t>
  </si>
  <si>
    <t>Set a threshold amount that triggers a visual alert when your balance drops below this level.</t>
  </si>
  <si>
    <t>💡 TIP: Your starting balance should match exactly what you have across all bank accounts on the first day of your planning period.</t>
  </si>
  <si>
    <t>2️⃣ RECONCILIATION SECTION (Rows 6-18)</t>
  </si>
  <si>
    <t>This section ensures your spreadsheet matches your actual bank balances. Update monthly!</t>
  </si>
  <si>
    <t>Row</t>
  </si>
  <si>
    <t>Action Required</t>
  </si>
  <si>
    <t>Row 6: Cash</t>
  </si>
  <si>
    <t>Physical cash on hand</t>
  </si>
  <si>
    <t>Enter actual cash amount</t>
  </si>
  <si>
    <t>Row 7: Main Checking Account</t>
  </si>
  <si>
    <t>Primary bank account balance</t>
  </si>
  <si>
    <t>Enter bank statement balance</t>
  </si>
  <si>
    <t>Row 8-10: Secondary Accounts</t>
  </si>
  <si>
    <t>Additional checking accounts</t>
  </si>
  <si>
    <t>Enter each account balance</t>
  </si>
  <si>
    <t>Row 11: Cash &amp; Bank Recon</t>
  </si>
  <si>
    <t>Auto-calculated sum of rows 6-10</t>
  </si>
  <si>
    <t>No action (formula)</t>
  </si>
  <si>
    <t>Row 12: Savings Account</t>
  </si>
  <si>
    <t>Savings account balance</t>
  </si>
  <si>
    <t>Enter savings balance</t>
  </si>
  <si>
    <t>Row 13: Emergency Fund</t>
  </si>
  <si>
    <t>Dedicated emergency savings</t>
  </si>
  <si>
    <t>Enter emergency fund balance</t>
  </si>
  <si>
    <t>Row 14: Savings Recon</t>
  </si>
  <si>
    <t>Auto-calculated sum of savings</t>
  </si>
  <si>
    <t>Row 15: Total Recon</t>
  </si>
  <si>
    <t>Total of all accounts</t>
  </si>
  <si>
    <t>Row 16: Cash Available Start</t>
  </si>
  <si>
    <t>Beginning cash for the month</t>
  </si>
  <si>
    <t>Should match Row 11</t>
  </si>
  <si>
    <t>Row 17: Savings Start</t>
  </si>
  <si>
    <t>Beginning savings for the month</t>
  </si>
  <si>
    <t>Should match Row 14</t>
  </si>
  <si>
    <t>Row 18: Reconciliation Diff</t>
  </si>
  <si>
    <t>Difference between recon and calculated</t>
  </si>
  <si>
    <t>MUST BE ZERO!</t>
  </si>
  <si>
    <t>⚠️ IMPORTANT: Row 18 (Reconciliation Diff) must always equal 0. If not, your income or expenses need adjustment to match reality.</t>
  </si>
  <si>
    <t>3️⃣ INCOME SECTION (Rows 19-46)</t>
  </si>
  <si>
    <t>Track all money coming in each month. Enter actual amounts received.</t>
  </si>
  <si>
    <t>Rows</t>
  </si>
  <si>
    <t>SALARY INCOME</t>
  </si>
  <si>
    <t>Regular employment income</t>
  </si>
  <si>
    <t>Rows 20-23</t>
  </si>
  <si>
    <t xml:space="preserve">  • Salary (End of Prev. Month)</t>
  </si>
  <si>
    <t>Your main monthly salary payment</t>
  </si>
  <si>
    <t>Row 20</t>
  </si>
  <si>
    <t xml:space="preserve">  • Second Job, Bonus, Other</t>
  </si>
  <si>
    <t>Additional work income, bonuses, overtime</t>
  </si>
  <si>
    <t>Row 21</t>
  </si>
  <si>
    <t xml:space="preserve">  • Reimbursements</t>
  </si>
  <si>
    <t>Work expense reimbursements</t>
  </si>
  <si>
    <t>Row 22</t>
  </si>
  <si>
    <t>PARTNER INCOME</t>
  </si>
  <si>
    <t>Income from spouse/partner</t>
  </si>
  <si>
    <t>Rows 24-26</t>
  </si>
  <si>
    <t xml:space="preserve">  • Partner Committed</t>
  </si>
  <si>
    <t>Regular partner contribution</t>
  </si>
  <si>
    <t>Row 24</t>
  </si>
  <si>
    <t xml:space="preserve">  • Partner Additional</t>
  </si>
  <si>
    <t>Extra contributions from partner</t>
  </si>
  <si>
    <t>Row 25</t>
  </si>
  <si>
    <t>INVESTMENT INCOME</t>
  </si>
  <si>
    <t>Returns from investments</t>
  </si>
  <si>
    <t>Rows 27-30</t>
  </si>
  <si>
    <t xml:space="preserve">  • Investment Property Rent</t>
  </si>
  <si>
    <t>Rental income from properties</t>
  </si>
  <si>
    <t>Row 27</t>
  </si>
  <si>
    <t xml:space="preserve">  • Stock</t>
  </si>
  <si>
    <t>Dividends, stock sales</t>
  </si>
  <si>
    <t>Row 28</t>
  </si>
  <si>
    <t xml:space="preserve">  • Other Investments</t>
  </si>
  <si>
    <t>Other investment returns</t>
  </si>
  <si>
    <t>Row 29</t>
  </si>
  <si>
    <t>RECEIVED LOANS</t>
  </si>
  <si>
    <t>Money borrowed (increases cash)</t>
  </si>
  <si>
    <t>Rows 31-35</t>
  </si>
  <si>
    <t xml:space="preserve">  • Bank Loan</t>
  </si>
  <si>
    <t>New bank loans received</t>
  </si>
  <si>
    <t>Row 31</t>
  </si>
  <si>
    <t xml:space="preserve">  • Credit Advance</t>
  </si>
  <si>
    <t>Credit card cash advances</t>
  </si>
  <si>
    <t>Row 32</t>
  </si>
  <si>
    <t xml:space="preserve">  • Balance Transfers</t>
  </si>
  <si>
    <t>Credit card balance transfers</t>
  </si>
  <si>
    <t>Row 33</t>
  </si>
  <si>
    <t xml:space="preserve">  • Individual Loans</t>
  </si>
  <si>
    <t>Money borrowed from individuals</t>
  </si>
  <si>
    <t>Row 34</t>
  </si>
  <si>
    <t>OTHER INCOME</t>
  </si>
  <si>
    <t>Miscellaneous income sources</t>
  </si>
  <si>
    <t>Rows 36-44</t>
  </si>
  <si>
    <t xml:space="preserve">  • Paid Back Loans</t>
  </si>
  <si>
    <t>Money returned by others you lent to</t>
  </si>
  <si>
    <t>Rows 36-39</t>
  </si>
  <si>
    <t xml:space="preserve">  • Gifts / Returns</t>
  </si>
  <si>
    <t>Gifts received, product returns</t>
  </si>
  <si>
    <t>Row 40</t>
  </si>
  <si>
    <t xml:space="preserve">  • Sale of Assets</t>
  </si>
  <si>
    <t>Selling personal items</t>
  </si>
  <si>
    <t>Row 41</t>
  </si>
  <si>
    <t xml:space="preserve">  • Other</t>
  </si>
  <si>
    <t>Any other income</t>
  </si>
  <si>
    <t>Row 42</t>
  </si>
  <si>
    <t xml:space="preserve">  • Balance Adjustments</t>
  </si>
  <si>
    <t>Corrections to balance</t>
  </si>
  <si>
    <t>Row 43</t>
  </si>
  <si>
    <t>Moving money from savings to checking</t>
  </si>
  <si>
    <t>Row 45</t>
  </si>
  <si>
    <t>💡 TIP: Be thorough! Every dollar that enters your accounts should be recorded here.</t>
  </si>
  <si>
    <t>4️⃣ EXPENSES SECTION (Rows 50-97)</t>
  </si>
  <si>
    <t>Track all money going out. Enter actual amounts spent.</t>
  </si>
  <si>
    <t>HARD SAVINGS</t>
  </si>
  <si>
    <t>Money transferred to savings accounts</t>
  </si>
  <si>
    <t>Rows 51-57</t>
  </si>
  <si>
    <t xml:space="preserve">  • To General Savings</t>
  </si>
  <si>
    <t>Regular savings contributions</t>
  </si>
  <si>
    <t>Row 51</t>
  </si>
  <si>
    <t xml:space="preserve">  • To Emergency Fund</t>
  </si>
  <si>
    <t>Emergency fund contributions</t>
  </si>
  <si>
    <t>Row 52</t>
  </si>
  <si>
    <t xml:space="preserve">  • To Rent Savings</t>
  </si>
  <si>
    <t>Saving for future rent/housing</t>
  </si>
  <si>
    <t>Row 53</t>
  </si>
  <si>
    <t xml:space="preserve">  • To Retirement Savings</t>
  </si>
  <si>
    <t>Retirement account contributions</t>
  </si>
  <si>
    <t>Row 54</t>
  </si>
  <si>
    <t xml:space="preserve">  • To Investment Savings</t>
  </si>
  <si>
    <t>Saving for investments</t>
  </si>
  <si>
    <t>Row 55</t>
  </si>
  <si>
    <t xml:space="preserve">  • To College Tuition</t>
  </si>
  <si>
    <t>Education savings</t>
  </si>
  <si>
    <t>Row 56</t>
  </si>
  <si>
    <t>CREDIT CARDS PAYMENT</t>
  </si>
  <si>
    <t>Monthly credit card payments</t>
  </si>
  <si>
    <t>Rows 58-63</t>
  </si>
  <si>
    <t xml:space="preserve">  • Credit Card 1-5</t>
  </si>
  <si>
    <t>Payments to each credit card</t>
  </si>
  <si>
    <t>Rows 58-62</t>
  </si>
  <si>
    <t>MAIN CASH EXPENSES</t>
  </si>
  <si>
    <t>Regular monthly expenses</t>
  </si>
  <si>
    <t>Rows 64-71</t>
  </si>
  <si>
    <t xml:space="preserve">  • Living</t>
  </si>
  <si>
    <t>Groceries, household supplies</t>
  </si>
  <si>
    <t>Row 64</t>
  </si>
  <si>
    <t xml:space="preserve">  • Additional</t>
  </si>
  <si>
    <t>Extra living expenses</t>
  </si>
  <si>
    <t>Row 65</t>
  </si>
  <si>
    <t xml:space="preserve">  • Home Rent</t>
  </si>
  <si>
    <t>Monthly rent payment</t>
  </si>
  <si>
    <t>Row 66</t>
  </si>
  <si>
    <t xml:space="preserve">  • Fixed Cash Allowance</t>
  </si>
  <si>
    <t>Pocket money, allowances</t>
  </si>
  <si>
    <t>Row 67</t>
  </si>
  <si>
    <t xml:space="preserve">  • Fixed Expense 1 &amp; 2</t>
  </si>
  <si>
    <t>Other recurring expenses</t>
  </si>
  <si>
    <t>Rows 68-69</t>
  </si>
  <si>
    <t>Miscellaneous regular expenses</t>
  </si>
  <si>
    <t>Row 70</t>
  </si>
  <si>
    <t>LOAN REPAYMENTS</t>
  </si>
  <si>
    <t>Paying back borrowed money</t>
  </si>
  <si>
    <t>Rows 72-76</t>
  </si>
  <si>
    <t xml:space="preserve">  • Bank Loan A</t>
  </si>
  <si>
    <t>Bank loan monthly payment</t>
  </si>
  <si>
    <t>Row 72</t>
  </si>
  <si>
    <t xml:space="preserve">  • Individual Loan A</t>
  </si>
  <si>
    <t>Repaying personal loans</t>
  </si>
  <si>
    <t>Row 73</t>
  </si>
  <si>
    <t xml:space="preserve">  • Car Loan</t>
  </si>
  <si>
    <t>Auto loan payment</t>
  </si>
  <si>
    <t>Row 74</t>
  </si>
  <si>
    <t xml:space="preserve">  • Cash Advances</t>
  </si>
  <si>
    <t>Repaying credit advances</t>
  </si>
  <si>
    <t>Row 75</t>
  </si>
  <si>
    <t>PROPERTY EXPENSES</t>
  </si>
  <si>
    <t>Real estate related costs</t>
  </si>
  <si>
    <t>Rows 77-82</t>
  </si>
  <si>
    <t xml:space="preserve">  • Downpayments</t>
  </si>
  <si>
    <t>Property down payments</t>
  </si>
  <si>
    <t>Row 77</t>
  </si>
  <si>
    <t xml:space="preserve">  • Mortgage Payment</t>
  </si>
  <si>
    <t>Monthly mortgage</t>
  </si>
  <si>
    <t>Row 78</t>
  </si>
  <si>
    <t xml:space="preserve">  • Insurance &amp; Fees</t>
  </si>
  <si>
    <t>Property insurance, HOA</t>
  </si>
  <si>
    <t>Row 79</t>
  </si>
  <si>
    <t xml:space="preserve">  • Security Deposit Return</t>
  </si>
  <si>
    <t>Returned deposits (negative)</t>
  </si>
  <si>
    <t>Row 80</t>
  </si>
  <si>
    <t xml:space="preserve">  • Other Fees</t>
  </si>
  <si>
    <t>Misc property costs</t>
  </si>
  <si>
    <t>Row 81</t>
  </si>
  <si>
    <t>FAMILY SUPPORT</t>
  </si>
  <si>
    <t>Financial help to family</t>
  </si>
  <si>
    <t>Rows 83-87</t>
  </si>
  <si>
    <t xml:space="preserve">  • Monthly Support</t>
  </si>
  <si>
    <t>Regular family assistance</t>
  </si>
  <si>
    <t>Row 83</t>
  </si>
  <si>
    <t xml:space="preserve">  • Emergency</t>
  </si>
  <si>
    <t>Emergency family help</t>
  </si>
  <si>
    <t>Row 84</t>
  </si>
  <si>
    <t xml:space="preserve">  • Medicals</t>
  </si>
  <si>
    <t>Family medical expenses</t>
  </si>
  <si>
    <t>Row 85</t>
  </si>
  <si>
    <t>Other family support</t>
  </si>
  <si>
    <t>Row 86</t>
  </si>
  <si>
    <t>NON-REGULAR EXPENSES</t>
  </si>
  <si>
    <t>Irregular/one-time expenses</t>
  </si>
  <si>
    <t>Rows 88-96</t>
  </si>
  <si>
    <t xml:space="preserve">  • Loans To Others</t>
  </si>
  <si>
    <t>Money lent to others</t>
  </si>
  <si>
    <t>Rows 88-89</t>
  </si>
  <si>
    <t xml:space="preserve">  • Vacations / Getaways</t>
  </si>
  <si>
    <t>Travel and vacation costs</t>
  </si>
  <si>
    <t>Row 90</t>
  </si>
  <si>
    <t xml:space="preserve">  • Bank Charges / Fines</t>
  </si>
  <si>
    <t>Fees, penalties, charges</t>
  </si>
  <si>
    <t>Row 91</t>
  </si>
  <si>
    <t xml:space="preserve">  • Investment Fees</t>
  </si>
  <si>
    <t>Brokerage, investment costs</t>
  </si>
  <si>
    <t>Row 92</t>
  </si>
  <si>
    <t xml:space="preserve">  • Medical (Reimbursable)</t>
  </si>
  <si>
    <t>Medical costs to be reimbursed</t>
  </si>
  <si>
    <t>Row 93</t>
  </si>
  <si>
    <t xml:space="preserve">  • Minor Expenses - Cash</t>
  </si>
  <si>
    <t>Small miscellaneous purchases</t>
  </si>
  <si>
    <t>Row 94</t>
  </si>
  <si>
    <t xml:space="preserve">  • Major Expenses - Cash</t>
  </si>
  <si>
    <t>Large one-time purchases</t>
  </si>
  <si>
    <t>Row 95</t>
  </si>
  <si>
    <t>💡 TIP: Track savings as expenses because they reduce available cash. This gives you a true picture of your spending.</t>
  </si>
  <si>
    <t>5️⃣ SUMMARY SECTION (Rows 99-121)</t>
  </si>
  <si>
    <t>This section provides automatic calculations and analysis of your cash flow.</t>
  </si>
  <si>
    <t>What It Shows</t>
  </si>
  <si>
    <t>Row 99: Total Cash Available End</t>
  </si>
  <si>
    <t>Ending checking/cash balance</t>
  </si>
  <si>
    <t>What you have in checking accounts</t>
  </si>
  <si>
    <t>Row 100: Total Savings End</t>
  </si>
  <si>
    <t>Ending savings balance</t>
  </si>
  <si>
    <t>What you have in savings</t>
  </si>
  <si>
    <t>Row 101: Emergency Fund</t>
  </si>
  <si>
    <t>Current emergency fund</t>
  </si>
  <si>
    <t>Row 102: Total Cash + Savings</t>
  </si>
  <si>
    <t>Complete financial position</t>
  </si>
  <si>
    <t>All available funds combined</t>
  </si>
  <si>
    <t>ANALYSIS ROWS:</t>
  </si>
  <si>
    <t>Row 104: Cash Available Start</t>
  </si>
  <si>
    <t>Month opening balance</t>
  </si>
  <si>
    <t>Starting point reference</t>
  </si>
  <si>
    <t>Row 105-107: Cash In</t>
  </si>
  <si>
    <t>Income breakdown</t>
  </si>
  <si>
    <t>Salary, Loans, Other income</t>
  </si>
  <si>
    <t>Row 108: Total Cash In</t>
  </si>
  <si>
    <t>Total income for month</t>
  </si>
  <si>
    <t>All money received</t>
  </si>
  <si>
    <t>Row 110: Total Expenses</t>
  </si>
  <si>
    <t>Total outflows</t>
  </si>
  <si>
    <t>All money spent</t>
  </si>
  <si>
    <t>Row 112: Net (Income - Expense)</t>
  </si>
  <si>
    <t>Monthly surplus/deficit</t>
  </si>
  <si>
    <t>Did you gain or lose money?</t>
  </si>
  <si>
    <t>Row 113: Net Savings</t>
  </si>
  <si>
    <t>Savings contribution</t>
  </si>
  <si>
    <t>Amount added to savings</t>
  </si>
  <si>
    <t>Row 114: Net Savings Cumulative</t>
  </si>
  <si>
    <t>Running savings total</t>
  </si>
  <si>
    <t>Total savings over time</t>
  </si>
  <si>
    <t>Row 115: True Expenses</t>
  </si>
  <si>
    <t>Expenses without savings</t>
  </si>
  <si>
    <t>Real spending (excludes savings)</t>
  </si>
  <si>
    <t>Row 120: True Expenses (Clean)</t>
  </si>
  <si>
    <t>Expenses w/o savings &amp; loans</t>
  </si>
  <si>
    <t>Pure spending analysis</t>
  </si>
  <si>
    <t>Row 121: Cash Status</t>
  </si>
  <si>
    <t>Visual indicator</t>
  </si>
  <si>
    <t>Shows + or - status</t>
  </si>
  <si>
    <t>6️⃣ MONTHLY WORKFLOW - HOW TO USE THIS SHEET</t>
  </si>
  <si>
    <t>Follow these steps at the beginning of each month:</t>
  </si>
  <si>
    <t>Step</t>
  </si>
  <si>
    <t>Action</t>
  </si>
  <si>
    <t>Details</t>
  </si>
  <si>
    <t>STEP 1: Gather Statements</t>
  </si>
  <si>
    <t>Collect all bank statements</t>
  </si>
  <si>
    <t>Get balances for all accounts as of month-end</t>
  </si>
  <si>
    <t>STEP 2: Update RECON Section</t>
  </si>
  <si>
    <t>Enter actual bank balances</t>
  </si>
  <si>
    <t>Fill rows 6-10 (cash &amp; checking) and rows 12-13 (savings)</t>
  </si>
  <si>
    <t>STEP 3: Check Row 18</t>
  </si>
  <si>
    <t>Verify Reconciliation Diff = 0</t>
  </si>
  <si>
    <t>If not zero, review income/expenses for errors</t>
  </si>
  <si>
    <t>STEP 4: Review Income</t>
  </si>
  <si>
    <t>Verify all income was recorded</t>
  </si>
  <si>
    <t>Compare bank deposits to income entries</t>
  </si>
  <si>
    <t>STEP 5: Review Expenses</t>
  </si>
  <si>
    <t>Verify all expenses recorded</t>
  </si>
  <si>
    <t>Compare bank withdrawals to expense entries</t>
  </si>
  <si>
    <t>STEP 6: Adjust If Needed</t>
  </si>
  <si>
    <t>Make corrections</t>
  </si>
  <si>
    <t>Use Balance Adjustments (Row 43) for small discrepancies</t>
  </si>
  <si>
    <t>STEP 7: Plan Next Month</t>
  </si>
  <si>
    <t>Enter expected income/expenses</t>
  </si>
  <si>
    <t>Forecast the upcoming month in the next column</t>
  </si>
  <si>
    <t>📌 KEY PRINCIPLES</t>
  </si>
  <si>
    <t>Principle</t>
  </si>
  <si>
    <t>Explanation</t>
  </si>
  <si>
    <t>Reconciliation Must Be Zero</t>
  </si>
  <si>
    <t>Row 18 must always equal 0. This proves your records match reality.</t>
  </si>
  <si>
    <t>Track Everything</t>
  </si>
  <si>
    <t>Every dollar in and out should be recorded for accurate planning.</t>
  </si>
  <si>
    <t>Savings = Expense</t>
  </si>
  <si>
    <t>Money moved to savings reduces available cash, so it is an expense.</t>
  </si>
  <si>
    <t>Plan Ahead</t>
  </si>
  <si>
    <t>Use future columns to forecast and plan upcoming months.</t>
  </si>
  <si>
    <t>Review Monthly</t>
  </si>
  <si>
    <t>Reconcile at least once per month for accurate tracking.</t>
  </si>
  <si>
    <t>❓ TROUBLESHOOTING</t>
  </si>
  <si>
    <t>Problem</t>
  </si>
  <si>
    <t>Solution</t>
  </si>
  <si>
    <t>Row 18 is not zero</t>
  </si>
  <si>
    <t>Review income/expense entries. Check for missing transactions or typos.</t>
  </si>
  <si>
    <t>Balance seems wrong</t>
  </si>
  <si>
    <t>Compare each bank statement line-by-line with your entries.</t>
  </si>
  <si>
    <t>Forgot to track months</t>
  </si>
  <si>
    <t>Start fresh from current month. Enter current balances in RECON.</t>
  </si>
  <si>
    <t>Categories don't fit</t>
  </si>
  <si>
    <t>Use "Other" rows or Balance Adjustments for unusual items.</t>
  </si>
  <si>
    <t>Negative balance showing</t>
  </si>
  <si>
    <t>Review if you missed income entries or overstated expenses.</t>
  </si>
  <si>
    <t>📊 COLUMN STRUCTURE</t>
  </si>
  <si>
    <t>The sheet is organized with months as columns:</t>
  </si>
  <si>
    <t>Column B: Initial/Beginning values</t>
  </si>
  <si>
    <t>Column C onwards: Each column represents one month (Mar-18, Apr-18, etc.)</t>
  </si>
  <si>
    <t>💡 To add more months, simply copy the last column and paste to the right, then update the month header.</t>
  </si>
  <si>
    <t>✅ QUICK REFERENCE CHECKLIST</t>
  </si>
  <si>
    <t>☐ Set Starting Date (B1) and Starting Balance (B16) initially</t>
  </si>
  <si>
    <t>☐ Update RECON rows (6-13) monthly with actual bank balances</t>
  </si>
  <si>
    <t>☐ Ensure Row 18 (Reconciliation Diff) = 0 each month</t>
  </si>
  <si>
    <t>☐ Enter all income in Rows 20-44</t>
  </si>
  <si>
    <t>☐ Enter all expenses in Rows 51-95</t>
  </si>
  <si>
    <t>☐ Review Summary Section (Rows 99-121) for insights</t>
  </si>
  <si>
    <t>☐ Plan future months by entering forecasted values</t>
  </si>
  <si>
    <t>Cell C6-C13</t>
  </si>
  <si>
    <t>Cell B2-DD2</t>
  </si>
  <si>
    <t>Current tracking extends for (106 months)</t>
  </si>
  <si>
    <t>FINANCIAL RECON DATE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</si>
</sst>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8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[$-409]mmm\-yy;@"/>
    <numFmt numFmtId="167" formatCode="_(* #,##0_);_(* \(#,##0\);_(* &quot;-&quot;??_);_(@_)"/>
    <numFmt numFmtId="168" formatCode="[$-409]d\-mmm;@"/>
    <numFmt numFmtId="169" formatCode="mmmm"/>
    <numFmt numFmtId="170" formatCode="#,##0;[Red]#,##0"/>
    <numFmt numFmtId="171" formatCode="#,##0.0"/>
  </numFmts>
  <fonts count="4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name val="Arial"/>
      <family val="2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Arial"/>
      <family val="2"/>
    </font>
    <font>
      <sz val="10"/>
      <color theme="1"/>
      <name val="Calibri"/>
      <family val="2"/>
      <scheme val="minor"/>
    </font>
    <font>
      <sz val="10"/>
      <color theme="0"/>
      <name val="Calibri"/>
      <family val="2"/>
      <scheme val="minor"/>
    </font>
    <font>
      <sz val="9"/>
      <name val="Calibri"/>
      <family val="2"/>
      <scheme val="minor"/>
    </font>
    <font>
      <sz val="8"/>
      <name val="Arial"/>
      <family val="2"/>
    </font>
    <font>
      <u/>
      <sz val="10"/>
      <color theme="10"/>
      <name val="Arial"/>
      <family val="2"/>
    </font>
    <font>
      <u/>
      <sz val="10"/>
      <color indexed="12"/>
      <name val="Arial"/>
      <family val="2"/>
    </font>
    <font>
      <u/>
      <sz val="10"/>
      <color indexed="12"/>
      <name val="Calibri"/>
      <family val="2"/>
      <scheme val="minor"/>
    </font>
    <font>
      <b/>
      <sz val="9"/>
      <name val="Arial"/>
      <family val="2"/>
    </font>
    <font>
      <b/>
      <sz val="10"/>
      <color indexed="8"/>
      <name val="Calibri"/>
      <family val="2"/>
      <scheme val="minor"/>
    </font>
    <font>
      <sz val="10"/>
      <color rgb="FF0000FF"/>
      <name val="Calibri"/>
      <family val="2"/>
      <scheme val="minor"/>
    </font>
    <font>
      <b/>
      <sz val="9"/>
      <name val="Calibri"/>
      <family val="2"/>
      <scheme val="minor"/>
    </font>
    <font>
      <sz val="10"/>
      <color theme="1" tint="0.249977111117893"/>
      <name val="Calibri"/>
      <family val="2"/>
      <scheme val="minor"/>
    </font>
    <font>
      <sz val="8"/>
      <color theme="0" tint="-0.249977111117893"/>
      <name val="Arial"/>
      <family val="2"/>
    </font>
    <font>
      <sz val="8"/>
      <color theme="0"/>
      <name val="Arial"/>
      <family val="2"/>
    </font>
    <font>
      <sz val="10"/>
      <color theme="1" tint="0.499984740745262"/>
      <name val="Calibri"/>
      <family val="2"/>
      <scheme val="minor"/>
    </font>
    <font>
      <b/>
      <sz val="8"/>
      <name val="Arial"/>
      <family val="2"/>
    </font>
    <font>
      <sz val="10"/>
      <color rgb="FFC00000"/>
      <name val="Calibri"/>
      <family val="2"/>
      <scheme val="minor"/>
    </font>
    <font>
      <sz val="11"/>
      <color rgb="FF000000"/>
      <name val="Calibri"/>
      <family val="2"/>
      <charset val="1"/>
    </font>
    <font>
      <u/>
      <sz val="11"/>
      <color theme="10"/>
      <name val="Calibri"/>
      <family val="2"/>
      <charset val="1"/>
    </font>
    <font>
      <sz val="10"/>
      <color rgb="FF0033CC"/>
      <name val="Calibri"/>
      <family val="2"/>
      <scheme val="minor"/>
    </font>
    <font>
      <b/>
      <sz val="8.5"/>
      <color rgb="FFC00000"/>
      <name val="Arial"/>
      <family val="2"/>
    </font>
    <font>
      <b/>
      <sz val="8.5"/>
      <color rgb="FF3C8194"/>
      <name val="Arial"/>
      <family val="2"/>
    </font>
    <font>
      <b/>
      <sz val="9"/>
      <color rgb="FF3C8194"/>
      <name val="Arial"/>
      <family val="2"/>
    </font>
    <font>
      <sz val="10"/>
      <color rgb="FF0000CC"/>
      <name val="Calibri"/>
      <family val="2"/>
      <scheme val="minor"/>
    </font>
    <font>
      <b/>
      <sz val="9"/>
      <color theme="0" tint="-0.499984740745262"/>
      <name val="Arial"/>
      <family val="2"/>
    </font>
    <font>
      <b/>
      <sz val="8.5"/>
      <color theme="0" tint="-0.499984740745262"/>
      <name val="Arial"/>
      <family val="2"/>
    </font>
    <font>
      <b/>
      <sz val="18"/>
      <color rgb="FFFFFFFF"/>
      <name val="Calibri"/>
      <family val="2"/>
      <scheme val="minor"/>
    </font>
    <font>
      <i/>
      <sz val="11"/>
      <color theme="1"/>
      <name val="Calibri"/>
      <family val="2"/>
      <scheme val="minor"/>
    </font>
    <font>
      <i/>
      <sz val="11"/>
      <color rgb="FF666666"/>
      <name val="Calibri"/>
      <family val="2"/>
      <scheme val="minor"/>
    </font>
    <font>
      <b/>
      <sz val="14"/>
      <color rgb="FF2E75B6"/>
      <name val="Calibri"/>
      <family val="2"/>
      <scheme val="minor"/>
    </font>
    <font>
      <b/>
      <sz val="14"/>
      <color rgb="FFC65911"/>
      <name val="Calibri"/>
      <family val="2"/>
      <scheme val="minor"/>
    </font>
    <font>
      <b/>
      <sz val="14"/>
      <color rgb="FF385723"/>
      <name val="Calibri"/>
      <family val="2"/>
      <scheme val="minor"/>
    </font>
    <font>
      <sz val="11"/>
      <color rgb="FF2E75B6"/>
      <name val="Calibri"/>
      <family val="2"/>
      <scheme val="minor"/>
    </font>
    <font>
      <i/>
      <sz val="11"/>
      <color rgb="FF808080"/>
      <name val="Calibri"/>
      <family val="2"/>
      <scheme val="minor"/>
    </font>
  </fonts>
  <fills count="4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rgb="FFFFC00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lightUp">
        <bgColor indexed="22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B69CCA"/>
        <bgColor indexed="64"/>
      </patternFill>
    </fill>
    <fill>
      <patternFill patternType="lightUp">
        <bgColor theme="9" tint="0.79998168889431442"/>
      </patternFill>
    </fill>
    <fill>
      <patternFill patternType="solid">
        <fgColor rgb="FF719551"/>
        <bgColor indexed="64"/>
      </patternFill>
    </fill>
    <fill>
      <patternFill patternType="solid">
        <fgColor theme="5" tint="-0.499984740745262"/>
        <bgColor indexed="64"/>
      </patternFill>
    </fill>
    <fill>
      <patternFill patternType="solid">
        <fgColor rgb="FFECBEBE"/>
        <bgColor indexed="64"/>
      </patternFill>
    </fill>
    <fill>
      <patternFill patternType="solid">
        <fgColor rgb="FFF3D5D5"/>
        <bgColor indexed="64"/>
      </patternFill>
    </fill>
    <fill>
      <patternFill patternType="solid">
        <fgColor rgb="FFE9F2E2"/>
        <bgColor indexed="64"/>
      </patternFill>
    </fill>
    <fill>
      <patternFill patternType="lightUp">
        <bgColor rgb="FFE9F2E2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E7FFFF"/>
        <bgColor indexed="64"/>
      </patternFill>
    </fill>
    <fill>
      <patternFill patternType="solid">
        <fgColor rgb="FF2E75B6"/>
        <bgColor indexed="64"/>
      </patternFill>
    </fill>
    <fill>
      <patternFill patternType="solid">
        <fgColor rgb="FFD6DCE5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CE4D6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theme="0" tint="-0.34998626667073579"/>
      </top>
      <bottom/>
      <diagonal/>
    </border>
    <border>
      <left/>
      <right/>
      <top style="thin">
        <color indexed="23"/>
      </top>
      <bottom/>
      <diagonal/>
    </border>
  </borders>
  <cellStyleXfs count="30">
    <xf numFmtId="0" fontId="0" fillId="0" borderId="0"/>
    <xf numFmtId="165" fontId="1" fillId="0" borderId="0" applyFont="0" applyFill="0" applyBorder="0" applyAlignment="0" applyProtection="0"/>
    <xf numFmtId="0" fontId="3" fillId="3" borderId="0" applyNumberFormat="0" applyBorder="0" applyAlignment="0" applyProtection="0"/>
    <xf numFmtId="0" fontId="4" fillId="0" borderId="0"/>
    <xf numFmtId="164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1" fillId="0" borderId="0"/>
    <xf numFmtId="0" fontId="11" fillId="0" borderId="0"/>
    <xf numFmtId="0" fontId="3" fillId="15" borderId="0" applyNumberFormat="0" applyBorder="0" applyAlignment="0" applyProtection="0"/>
    <xf numFmtId="165" fontId="7" fillId="0" borderId="0" applyFont="0" applyFill="0" applyBorder="0" applyAlignment="0" applyProtection="0"/>
    <xf numFmtId="0" fontId="7" fillId="0" borderId="0"/>
    <xf numFmtId="0" fontId="12" fillId="0" borderId="0" applyNumberFormat="0" applyFill="0" applyBorder="0" applyAlignment="0" applyProtection="0"/>
    <xf numFmtId="9" fontId="4" fillId="0" borderId="0" applyFont="0" applyFill="0" applyBorder="0" applyAlignment="0" applyProtection="0"/>
    <xf numFmtId="0" fontId="7" fillId="0" borderId="0"/>
    <xf numFmtId="9" fontId="1" fillId="0" borderId="0" applyFont="0" applyFill="0" applyBorder="0" applyAlignment="0" applyProtection="0"/>
    <xf numFmtId="0" fontId="13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4" fillId="0" borderId="0" applyNumberFormat="0" applyFill="0" applyBorder="0" applyAlignment="0" applyProtection="0">
      <alignment vertical="top"/>
      <protection locked="0"/>
    </xf>
    <xf numFmtId="0" fontId="1" fillId="0" borderId="0"/>
    <xf numFmtId="165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16" borderId="0" applyNumberFormat="0" applyBorder="0" applyAlignment="0" applyProtection="0"/>
    <xf numFmtId="0" fontId="25" fillId="0" borderId="0"/>
    <xf numFmtId="0" fontId="26" fillId="0" borderId="0" applyNumberFormat="0" applyFill="0" applyBorder="0" applyAlignment="0" applyProtection="0"/>
    <xf numFmtId="0" fontId="14" fillId="0" borderId="0" applyNumberFormat="0" applyFill="0" applyBorder="0" applyAlignment="0" applyProtection="0">
      <alignment vertical="top"/>
      <protection locked="0"/>
    </xf>
    <xf numFmtId="165" fontId="25" fillId="0" borderId="0" applyFont="0" applyFill="0" applyBorder="0" applyAlignment="0" applyProtection="0"/>
    <xf numFmtId="9" fontId="25" fillId="0" borderId="0" applyBorder="0" applyProtection="0"/>
    <xf numFmtId="9" fontId="7" fillId="0" borderId="0" applyFont="0" applyFill="0" applyBorder="0" applyAlignment="0" applyProtection="0"/>
  </cellStyleXfs>
  <cellXfs count="211">
    <xf numFmtId="0" fontId="0" fillId="0" borderId="0" xfId="0"/>
    <xf numFmtId="0" fontId="5" fillId="0" borderId="0" xfId="3" applyFont="1" applyAlignment="1">
      <alignment vertical="center"/>
    </xf>
    <xf numFmtId="0" fontId="5" fillId="9" borderId="0" xfId="3" applyFont="1" applyFill="1" applyAlignment="1">
      <alignment vertical="center"/>
    </xf>
    <xf numFmtId="0" fontId="4" fillId="9" borderId="0" xfId="3" applyFill="1"/>
    <xf numFmtId="0" fontId="16" fillId="0" borderId="0" xfId="3" applyFont="1" applyAlignment="1">
      <alignment horizontal="right" vertical="center"/>
    </xf>
    <xf numFmtId="166" fontId="6" fillId="0" borderId="0" xfId="3" applyNumberFormat="1" applyFont="1" applyAlignment="1">
      <alignment horizontal="center" vertical="center"/>
    </xf>
    <xf numFmtId="3" fontId="8" fillId="0" borderId="0" xfId="3" applyNumberFormat="1" applyFont="1" applyAlignment="1">
      <alignment horizontal="center" vertical="center"/>
    </xf>
    <xf numFmtId="0" fontId="9" fillId="18" borderId="0" xfId="3" applyFont="1" applyFill="1" applyAlignment="1">
      <alignment vertical="center"/>
    </xf>
    <xf numFmtId="0" fontId="9" fillId="18" borderId="11" xfId="3" applyFont="1" applyFill="1" applyBorder="1" applyAlignment="1">
      <alignment horizontal="center" vertical="center" wrapText="1"/>
    </xf>
    <xf numFmtId="17" fontId="9" fillId="18" borderId="12" xfId="3" applyNumberFormat="1" applyFont="1" applyFill="1" applyBorder="1" applyAlignment="1">
      <alignment horizontal="center" vertical="center" wrapText="1"/>
    </xf>
    <xf numFmtId="169" fontId="9" fillId="18" borderId="3" xfId="3" applyNumberFormat="1" applyFont="1" applyFill="1" applyBorder="1" applyAlignment="1">
      <alignment horizontal="center" vertical="center" wrapText="1"/>
    </xf>
    <xf numFmtId="169" fontId="9" fillId="18" borderId="2" xfId="3" applyNumberFormat="1" applyFont="1" applyFill="1" applyBorder="1" applyAlignment="1">
      <alignment horizontal="center" vertical="center" wrapText="1"/>
    </xf>
    <xf numFmtId="0" fontId="5" fillId="12" borderId="8" xfId="3" applyFont="1" applyFill="1" applyBorder="1" applyAlignment="1">
      <alignment vertical="center"/>
    </xf>
    <xf numFmtId="3" fontId="5" fillId="23" borderId="1" xfId="3" applyNumberFormat="1" applyFont="1" applyFill="1" applyBorder="1" applyAlignment="1">
      <alignment vertical="center"/>
    </xf>
    <xf numFmtId="168" fontId="5" fillId="12" borderId="11" xfId="3" applyNumberFormat="1" applyFont="1" applyFill="1" applyBorder="1" applyAlignment="1">
      <alignment horizontal="center" vertical="center" wrapText="1"/>
    </xf>
    <xf numFmtId="3" fontId="5" fillId="23" borderId="13" xfId="3" applyNumberFormat="1" applyFont="1" applyFill="1" applyBorder="1" applyAlignment="1">
      <alignment vertical="center"/>
    </xf>
    <xf numFmtId="3" fontId="5" fillId="23" borderId="9" xfId="3" applyNumberFormat="1" applyFont="1" applyFill="1" applyBorder="1" applyAlignment="1">
      <alignment vertical="center"/>
    </xf>
    <xf numFmtId="0" fontId="5" fillId="14" borderId="1" xfId="3" applyFont="1" applyFill="1" applyBorder="1" applyAlignment="1">
      <alignment vertical="center"/>
    </xf>
    <xf numFmtId="3" fontId="5" fillId="14" borderId="1" xfId="3" applyNumberFormat="1" applyFont="1" applyFill="1" applyBorder="1" applyAlignment="1">
      <alignment vertical="center"/>
    </xf>
    <xf numFmtId="3" fontId="5" fillId="10" borderId="1" xfId="3" applyNumberFormat="1" applyFont="1" applyFill="1" applyBorder="1" applyAlignment="1" applyProtection="1">
      <alignment vertical="center"/>
      <protection locked="0"/>
    </xf>
    <xf numFmtId="3" fontId="5" fillId="10" borderId="1" xfId="3" applyNumberFormat="1" applyFont="1" applyFill="1" applyBorder="1" applyAlignment="1">
      <alignment vertical="center"/>
    </xf>
    <xf numFmtId="3" fontId="5" fillId="0" borderId="10" xfId="3" applyNumberFormat="1" applyFont="1" applyBorder="1" applyAlignment="1">
      <alignment vertical="center"/>
    </xf>
    <xf numFmtId="3" fontId="5" fillId="0" borderId="0" xfId="3" applyNumberFormat="1" applyFont="1" applyAlignment="1">
      <alignment vertical="center"/>
    </xf>
    <xf numFmtId="0" fontId="5" fillId="24" borderId="1" xfId="3" applyFont="1" applyFill="1" applyBorder="1" applyAlignment="1">
      <alignment vertical="center"/>
    </xf>
    <xf numFmtId="3" fontId="5" fillId="23" borderId="6" xfId="3" applyNumberFormat="1" applyFont="1" applyFill="1" applyBorder="1" applyAlignment="1">
      <alignment vertical="center"/>
    </xf>
    <xf numFmtId="3" fontId="5" fillId="23" borderId="4" xfId="3" applyNumberFormat="1" applyFont="1" applyFill="1" applyBorder="1" applyAlignment="1">
      <alignment vertical="center"/>
    </xf>
    <xf numFmtId="0" fontId="9" fillId="0" borderId="0" xfId="3" applyFont="1" applyAlignment="1">
      <alignment vertical="center"/>
    </xf>
    <xf numFmtId="3" fontId="5" fillId="23" borderId="11" xfId="3" applyNumberFormat="1" applyFont="1" applyFill="1" applyBorder="1" applyAlignment="1">
      <alignment vertical="center"/>
    </xf>
    <xf numFmtId="3" fontId="5" fillId="6" borderId="5" xfId="3" applyNumberFormat="1" applyFont="1" applyFill="1" applyBorder="1" applyAlignment="1">
      <alignment vertical="center"/>
    </xf>
    <xf numFmtId="3" fontId="5" fillId="6" borderId="5" xfId="3" applyNumberFormat="1" applyFont="1" applyFill="1" applyBorder="1" applyAlignment="1" applyProtection="1">
      <alignment vertical="center"/>
      <protection locked="0"/>
    </xf>
    <xf numFmtId="3" fontId="5" fillId="6" borderId="1" xfId="3" applyNumberFormat="1" applyFont="1" applyFill="1" applyBorder="1" applyAlignment="1" applyProtection="1">
      <alignment vertical="center"/>
      <protection locked="0"/>
    </xf>
    <xf numFmtId="3" fontId="5" fillId="22" borderId="1" xfId="3" applyNumberFormat="1" applyFont="1" applyFill="1" applyBorder="1" applyAlignment="1">
      <alignment vertical="center"/>
    </xf>
    <xf numFmtId="3" fontId="5" fillId="22" borderId="5" xfId="3" applyNumberFormat="1" applyFont="1" applyFill="1" applyBorder="1" applyAlignment="1">
      <alignment vertical="center"/>
    </xf>
    <xf numFmtId="3" fontId="9" fillId="5" borderId="1" xfId="3" applyNumberFormat="1" applyFont="1" applyFill="1" applyBorder="1" applyAlignment="1">
      <alignment vertical="center"/>
    </xf>
    <xf numFmtId="3" fontId="5" fillId="23" borderId="3" xfId="3" applyNumberFormat="1" applyFont="1" applyFill="1" applyBorder="1" applyAlignment="1">
      <alignment vertical="center"/>
    </xf>
    <xf numFmtId="3" fontId="5" fillId="23" borderId="2" xfId="3" applyNumberFormat="1" applyFont="1" applyFill="1" applyBorder="1" applyAlignment="1">
      <alignment vertical="center"/>
    </xf>
    <xf numFmtId="0" fontId="5" fillId="6" borderId="1" xfId="3" applyFont="1" applyFill="1" applyBorder="1" applyAlignment="1">
      <alignment vertical="center"/>
    </xf>
    <xf numFmtId="3" fontId="5" fillId="23" borderId="8" xfId="3" applyNumberFormat="1" applyFont="1" applyFill="1" applyBorder="1" applyAlignment="1">
      <alignment vertical="center"/>
    </xf>
    <xf numFmtId="3" fontId="5" fillId="6" borderId="8" xfId="3" applyNumberFormat="1" applyFont="1" applyFill="1" applyBorder="1" applyAlignment="1" applyProtection="1">
      <alignment vertical="center"/>
      <protection locked="0"/>
    </xf>
    <xf numFmtId="3" fontId="5" fillId="6" borderId="8" xfId="3" quotePrefix="1" applyNumberFormat="1" applyFont="1" applyFill="1" applyBorder="1" applyAlignment="1" applyProtection="1">
      <alignment vertical="center"/>
      <protection locked="0"/>
    </xf>
    <xf numFmtId="0" fontId="5" fillId="22" borderId="1" xfId="3" applyFont="1" applyFill="1" applyBorder="1" applyAlignment="1">
      <alignment vertical="center"/>
    </xf>
    <xf numFmtId="0" fontId="5" fillId="21" borderId="1" xfId="3" applyFont="1" applyFill="1" applyBorder="1" applyAlignment="1">
      <alignment vertical="center"/>
    </xf>
    <xf numFmtId="3" fontId="5" fillId="21" borderId="5" xfId="3" applyNumberFormat="1" applyFont="1" applyFill="1" applyBorder="1" applyAlignment="1">
      <alignment vertical="center"/>
    </xf>
    <xf numFmtId="3" fontId="5" fillId="21" borderId="1" xfId="3" applyNumberFormat="1" applyFont="1" applyFill="1" applyBorder="1" applyAlignment="1">
      <alignment vertical="center"/>
    </xf>
    <xf numFmtId="0" fontId="19" fillId="4" borderId="3" xfId="23" applyFont="1" applyFill="1" applyBorder="1" applyAlignment="1">
      <alignment vertical="center"/>
    </xf>
    <xf numFmtId="0" fontId="19" fillId="4" borderId="10" xfId="23" applyFont="1" applyFill="1" applyBorder="1" applyAlignment="1">
      <alignment horizontal="center" vertical="center" wrapText="1"/>
    </xf>
    <xf numFmtId="17" fontId="19" fillId="4" borderId="10" xfId="3" applyNumberFormat="1" applyFont="1" applyFill="1" applyBorder="1" applyAlignment="1">
      <alignment vertical="center" wrapText="1"/>
    </xf>
    <xf numFmtId="3" fontId="5" fillId="23" borderId="12" xfId="3" applyNumberFormat="1" applyFont="1" applyFill="1" applyBorder="1" applyAlignment="1">
      <alignment vertical="center"/>
    </xf>
    <xf numFmtId="3" fontId="5" fillId="23" borderId="7" xfId="3" applyNumberFormat="1" applyFont="1" applyFill="1" applyBorder="1" applyAlignment="1">
      <alignment vertical="center"/>
    </xf>
    <xf numFmtId="0" fontId="19" fillId="26" borderId="1" xfId="3" applyFont="1" applyFill="1" applyBorder="1" applyAlignment="1">
      <alignment vertical="center"/>
    </xf>
    <xf numFmtId="170" fontId="19" fillId="26" borderId="1" xfId="3" applyNumberFormat="1" applyFont="1" applyFill="1" applyBorder="1" applyAlignment="1">
      <alignment vertical="center"/>
    </xf>
    <xf numFmtId="170" fontId="5" fillId="24" borderId="1" xfId="3" applyNumberFormat="1" applyFont="1" applyFill="1" applyBorder="1" applyAlignment="1">
      <alignment vertical="center"/>
    </xf>
    <xf numFmtId="0" fontId="5" fillId="27" borderId="1" xfId="3" applyFont="1" applyFill="1" applyBorder="1" applyAlignment="1">
      <alignment vertical="center"/>
    </xf>
    <xf numFmtId="170" fontId="8" fillId="27" borderId="1" xfId="3" applyNumberFormat="1" applyFont="1" applyFill="1" applyBorder="1" applyAlignment="1">
      <alignment vertical="center"/>
    </xf>
    <xf numFmtId="0" fontId="5" fillId="0" borderId="0" xfId="0" applyFont="1" applyAlignment="1">
      <alignment vertical="center"/>
    </xf>
    <xf numFmtId="3" fontId="5" fillId="23" borderId="13" xfId="0" applyNumberFormat="1" applyFont="1" applyFill="1" applyBorder="1" applyAlignment="1">
      <alignment vertical="center"/>
    </xf>
    <xf numFmtId="3" fontId="5" fillId="23" borderId="9" xfId="0" applyNumberFormat="1" applyFont="1" applyFill="1" applyBorder="1" applyAlignment="1">
      <alignment vertical="center"/>
    </xf>
    <xf numFmtId="3" fontId="20" fillId="20" borderId="0" xfId="3" applyNumberFormat="1" applyFont="1" applyFill="1" applyAlignment="1">
      <alignment horizontal="center"/>
    </xf>
    <xf numFmtId="0" fontId="21" fillId="2" borderId="0" xfId="3" applyFont="1" applyFill="1" applyAlignment="1">
      <alignment horizontal="center"/>
    </xf>
    <xf numFmtId="0" fontId="21" fillId="9" borderId="0" xfId="3" applyFont="1" applyFill="1" applyAlignment="1">
      <alignment horizontal="center"/>
    </xf>
    <xf numFmtId="0" fontId="22" fillId="2" borderId="0" xfId="3" applyFont="1" applyFill="1" applyAlignment="1">
      <alignment horizontal="center" vertical="center" textRotation="90"/>
    </xf>
    <xf numFmtId="166" fontId="22" fillId="9" borderId="0" xfId="3" applyNumberFormat="1" applyFont="1" applyFill="1" applyAlignment="1">
      <alignment horizontal="center" vertical="center" textRotation="90"/>
    </xf>
    <xf numFmtId="166" fontId="22" fillId="2" borderId="0" xfId="3" applyNumberFormat="1" applyFont="1" applyFill="1" applyAlignment="1">
      <alignment horizontal="center" vertical="center" textRotation="90"/>
    </xf>
    <xf numFmtId="0" fontId="4" fillId="2" borderId="0" xfId="3" applyFill="1" applyAlignment="1">
      <alignment horizontal="center"/>
    </xf>
    <xf numFmtId="0" fontId="4" fillId="9" borderId="0" xfId="3" applyFill="1" applyAlignment="1">
      <alignment horizontal="center"/>
    </xf>
    <xf numFmtId="0" fontId="5" fillId="25" borderId="1" xfId="3" applyFont="1" applyFill="1" applyBorder="1" applyAlignment="1">
      <alignment vertical="center"/>
    </xf>
    <xf numFmtId="0" fontId="5" fillId="11" borderId="1" xfId="0" applyFont="1" applyFill="1" applyBorder="1" applyAlignment="1">
      <alignment vertical="center"/>
    </xf>
    <xf numFmtId="0" fontId="5" fillId="11" borderId="1" xfId="3" applyFont="1" applyFill="1" applyBorder="1" applyAlignment="1">
      <alignment vertical="center"/>
    </xf>
    <xf numFmtId="3" fontId="5" fillId="25" borderId="1" xfId="3" applyNumberFormat="1" applyFont="1" applyFill="1" applyBorder="1" applyAlignment="1">
      <alignment vertical="center"/>
    </xf>
    <xf numFmtId="0" fontId="5" fillId="28" borderId="1" xfId="3" applyFont="1" applyFill="1" applyBorder="1" applyAlignment="1">
      <alignment vertical="center"/>
    </xf>
    <xf numFmtId="3" fontId="5" fillId="28" borderId="1" xfId="3" applyNumberFormat="1" applyFont="1" applyFill="1" applyBorder="1" applyAlignment="1">
      <alignment vertical="center"/>
    </xf>
    <xf numFmtId="3" fontId="5" fillId="28" borderId="3" xfId="3" applyNumberFormat="1" applyFont="1" applyFill="1" applyBorder="1" applyAlignment="1">
      <alignment vertical="center"/>
    </xf>
    <xf numFmtId="0" fontId="5" fillId="10" borderId="3" xfId="3" applyFont="1" applyFill="1" applyBorder="1" applyAlignment="1">
      <alignment vertical="center"/>
    </xf>
    <xf numFmtId="3" fontId="5" fillId="29" borderId="11" xfId="3" applyNumberFormat="1" applyFont="1" applyFill="1" applyBorder="1" applyAlignment="1">
      <alignment vertical="center"/>
    </xf>
    <xf numFmtId="3" fontId="5" fillId="10" borderId="5" xfId="3" applyNumberFormat="1" applyFont="1" applyFill="1" applyBorder="1" applyAlignment="1" applyProtection="1">
      <alignment vertical="center"/>
      <protection locked="0"/>
    </xf>
    <xf numFmtId="3" fontId="17" fillId="10" borderId="5" xfId="3" applyNumberFormat="1" applyFont="1" applyFill="1" applyBorder="1" applyAlignment="1">
      <alignment vertical="center"/>
    </xf>
    <xf numFmtId="0" fontId="9" fillId="30" borderId="1" xfId="3" applyFont="1" applyFill="1" applyBorder="1" applyAlignment="1">
      <alignment vertical="center"/>
    </xf>
    <xf numFmtId="17" fontId="9" fillId="30" borderId="3" xfId="3" applyNumberFormat="1" applyFont="1" applyFill="1" applyBorder="1" applyAlignment="1">
      <alignment horizontal="center" vertical="center"/>
    </xf>
    <xf numFmtId="17" fontId="9" fillId="30" borderId="10" xfId="3" applyNumberFormat="1" applyFont="1" applyFill="1" applyBorder="1" applyAlignment="1">
      <alignment horizontal="center" vertical="center"/>
    </xf>
    <xf numFmtId="0" fontId="9" fillId="30" borderId="10" xfId="3" applyFont="1" applyFill="1" applyBorder="1" applyAlignment="1">
      <alignment horizontal="center" vertical="center"/>
    </xf>
    <xf numFmtId="0" fontId="9" fillId="30" borderId="2" xfId="3" applyFont="1" applyFill="1" applyBorder="1" applyAlignment="1">
      <alignment horizontal="center" vertical="center"/>
    </xf>
    <xf numFmtId="3" fontId="9" fillId="30" borderId="1" xfId="3" applyNumberFormat="1" applyFont="1" applyFill="1" applyBorder="1" applyAlignment="1">
      <alignment vertical="center"/>
    </xf>
    <xf numFmtId="0" fontId="9" fillId="31" borderId="1" xfId="3" applyFont="1" applyFill="1" applyBorder="1" applyAlignment="1">
      <alignment vertical="center"/>
    </xf>
    <xf numFmtId="3" fontId="9" fillId="31" borderId="3" xfId="3" applyNumberFormat="1" applyFont="1" applyFill="1" applyBorder="1" applyAlignment="1">
      <alignment vertical="center"/>
    </xf>
    <xf numFmtId="17" fontId="9" fillId="31" borderId="3" xfId="3" applyNumberFormat="1" applyFont="1" applyFill="1" applyBorder="1" applyAlignment="1">
      <alignment horizontal="center" vertical="center"/>
    </xf>
    <xf numFmtId="17" fontId="9" fillId="31" borderId="10" xfId="3" applyNumberFormat="1" applyFont="1" applyFill="1" applyBorder="1" applyAlignment="1">
      <alignment horizontal="center" vertical="center"/>
    </xf>
    <xf numFmtId="3" fontId="9" fillId="31" borderId="3" xfId="3" applyNumberFormat="1" applyFont="1" applyFill="1" applyBorder="1" applyAlignment="1">
      <alignment horizontal="center" vertical="center"/>
    </xf>
    <xf numFmtId="3" fontId="9" fillId="31" borderId="2" xfId="3" applyNumberFormat="1" applyFont="1" applyFill="1" applyBorder="1" applyAlignment="1">
      <alignment horizontal="center" vertical="center"/>
    </xf>
    <xf numFmtId="0" fontId="5" fillId="33" borderId="15" xfId="10" applyFont="1" applyFill="1" applyBorder="1" applyAlignment="1">
      <alignment vertical="center"/>
    </xf>
    <xf numFmtId="3" fontId="17" fillId="33" borderId="5" xfId="3" applyNumberFormat="1" applyFont="1" applyFill="1" applyBorder="1" applyAlignment="1">
      <alignment vertical="center"/>
    </xf>
    <xf numFmtId="3" fontId="5" fillId="33" borderId="5" xfId="3" applyNumberFormat="1" applyFont="1" applyFill="1" applyBorder="1" applyAlignment="1" applyProtection="1">
      <alignment vertical="center"/>
      <protection locked="0"/>
    </xf>
    <xf numFmtId="3" fontId="5" fillId="33" borderId="1" xfId="3" applyNumberFormat="1" applyFont="1" applyFill="1" applyBorder="1" applyAlignment="1" applyProtection="1">
      <alignment vertical="center"/>
      <protection locked="0"/>
    </xf>
    <xf numFmtId="3" fontId="5" fillId="33" borderId="4" xfId="3" applyNumberFormat="1" applyFont="1" applyFill="1" applyBorder="1" applyAlignment="1" applyProtection="1">
      <alignment vertical="center"/>
      <protection locked="0"/>
    </xf>
    <xf numFmtId="3" fontId="17" fillId="33" borderId="4" xfId="3" applyNumberFormat="1" applyFont="1" applyFill="1" applyBorder="1" applyAlignment="1" applyProtection="1">
      <alignment vertical="center"/>
      <protection locked="0"/>
    </xf>
    <xf numFmtId="3" fontId="5" fillId="33" borderId="5" xfId="3" applyNumberFormat="1" applyFont="1" applyFill="1" applyBorder="1" applyAlignment="1">
      <alignment vertical="center"/>
    </xf>
    <xf numFmtId="3" fontId="9" fillId="31" borderId="1" xfId="3" applyNumberFormat="1" applyFont="1" applyFill="1" applyBorder="1" applyAlignment="1">
      <alignment vertical="center"/>
    </xf>
    <xf numFmtId="170" fontId="5" fillId="14" borderId="1" xfId="3" applyNumberFormat="1" applyFont="1" applyFill="1" applyBorder="1" applyAlignment="1">
      <alignment vertical="center"/>
    </xf>
    <xf numFmtId="0" fontId="8" fillId="32" borderId="1" xfId="3" applyFont="1" applyFill="1" applyBorder="1" applyAlignment="1">
      <alignment vertical="center"/>
    </xf>
    <xf numFmtId="170" fontId="8" fillId="32" borderId="1" xfId="3" applyNumberFormat="1" applyFont="1" applyFill="1" applyBorder="1" applyAlignment="1">
      <alignment vertical="center"/>
    </xf>
    <xf numFmtId="0" fontId="5" fillId="28" borderId="8" xfId="3" applyFont="1" applyFill="1" applyBorder="1" applyAlignment="1">
      <alignment vertical="center"/>
    </xf>
    <xf numFmtId="0" fontId="5" fillId="28" borderId="5" xfId="3" applyFont="1" applyFill="1" applyBorder="1" applyAlignment="1">
      <alignment vertical="center"/>
    </xf>
    <xf numFmtId="170" fontId="5" fillId="28" borderId="5" xfId="3" applyNumberFormat="1" applyFont="1" applyFill="1" applyBorder="1" applyAlignment="1">
      <alignment vertical="center"/>
    </xf>
    <xf numFmtId="3" fontId="5" fillId="27" borderId="1" xfId="3" applyNumberFormat="1" applyFont="1" applyFill="1" applyBorder="1" applyAlignment="1">
      <alignment vertical="center"/>
    </xf>
    <xf numFmtId="3" fontId="5" fillId="27" borderId="3" xfId="3" applyNumberFormat="1" applyFont="1" applyFill="1" applyBorder="1" applyAlignment="1">
      <alignment vertical="center"/>
    </xf>
    <xf numFmtId="0" fontId="5" fillId="34" borderId="3" xfId="3" applyFont="1" applyFill="1" applyBorder="1" applyAlignment="1">
      <alignment vertical="center"/>
    </xf>
    <xf numFmtId="3" fontId="5" fillId="35" borderId="11" xfId="3" applyNumberFormat="1" applyFont="1" applyFill="1" applyBorder="1" applyAlignment="1">
      <alignment vertical="center"/>
    </xf>
    <xf numFmtId="3" fontId="17" fillId="34" borderId="1" xfId="3" applyNumberFormat="1" applyFont="1" applyFill="1" applyBorder="1" applyAlignment="1" applyProtection="1">
      <alignment vertical="center"/>
      <protection locked="0"/>
    </xf>
    <xf numFmtId="3" fontId="5" fillId="34" borderId="1" xfId="3" applyNumberFormat="1" applyFont="1" applyFill="1" applyBorder="1" applyAlignment="1" applyProtection="1">
      <alignment vertical="center"/>
      <protection locked="0"/>
    </xf>
    <xf numFmtId="0" fontId="5" fillId="14" borderId="3" xfId="3" applyFont="1" applyFill="1" applyBorder="1" applyAlignment="1">
      <alignment vertical="center"/>
    </xf>
    <xf numFmtId="3" fontId="5" fillId="14" borderId="2" xfId="3" applyNumberFormat="1" applyFont="1" applyFill="1" applyBorder="1" applyAlignment="1">
      <alignment vertical="center"/>
    </xf>
    <xf numFmtId="3" fontId="5" fillId="2" borderId="5" xfId="3" applyNumberFormat="1" applyFont="1" applyFill="1" applyBorder="1" applyAlignment="1">
      <alignment vertical="center"/>
    </xf>
    <xf numFmtId="3" fontId="5" fillId="33" borderId="5" xfId="3" quotePrefix="1" applyNumberFormat="1" applyFont="1" applyFill="1" applyBorder="1" applyAlignment="1">
      <alignment vertical="center"/>
    </xf>
    <xf numFmtId="3" fontId="10" fillId="0" borderId="0" xfId="3" applyNumberFormat="1" applyFont="1" applyAlignment="1">
      <alignment vertical="center"/>
    </xf>
    <xf numFmtId="0" fontId="5" fillId="6" borderId="0" xfId="3" applyFont="1" applyFill="1" applyAlignment="1">
      <alignment vertical="center"/>
    </xf>
    <xf numFmtId="167" fontId="10" fillId="6" borderId="0" xfId="1" applyNumberFormat="1" applyFont="1" applyFill="1" applyAlignment="1">
      <alignment vertical="center"/>
    </xf>
    <xf numFmtId="14" fontId="5" fillId="0" borderId="0" xfId="3" applyNumberFormat="1" applyFont="1" applyAlignment="1">
      <alignment vertical="center"/>
    </xf>
    <xf numFmtId="0" fontId="5" fillId="33" borderId="5" xfId="3" applyFont="1" applyFill="1" applyBorder="1" applyAlignment="1" applyProtection="1">
      <alignment vertical="center"/>
      <protection locked="0"/>
    </xf>
    <xf numFmtId="167" fontId="18" fillId="6" borderId="0" xfId="1" applyNumberFormat="1" applyFont="1" applyFill="1" applyAlignment="1">
      <alignment vertical="center"/>
    </xf>
    <xf numFmtId="3" fontId="5" fillId="10" borderId="5" xfId="3" applyNumberFormat="1" applyFont="1" applyFill="1" applyBorder="1" applyAlignment="1">
      <alignment vertical="center"/>
    </xf>
    <xf numFmtId="0" fontId="5" fillId="36" borderId="3" xfId="3" applyFont="1" applyFill="1" applyBorder="1" applyAlignment="1">
      <alignment vertical="center"/>
    </xf>
    <xf numFmtId="3" fontId="17" fillId="36" borderId="1" xfId="3" applyNumberFormat="1" applyFont="1" applyFill="1" applyBorder="1" applyAlignment="1" applyProtection="1">
      <alignment vertical="center"/>
      <protection locked="0"/>
    </xf>
    <xf numFmtId="3" fontId="17" fillId="36" borderId="5" xfId="3" applyNumberFormat="1" applyFont="1" applyFill="1" applyBorder="1" applyAlignment="1" applyProtection="1">
      <alignment vertical="center"/>
      <protection locked="0"/>
    </xf>
    <xf numFmtId="3" fontId="5" fillId="36" borderId="1" xfId="3" applyNumberFormat="1" applyFont="1" applyFill="1" applyBorder="1" applyAlignment="1" applyProtection="1">
      <alignment vertical="center"/>
      <protection locked="0"/>
    </xf>
    <xf numFmtId="3" fontId="5" fillId="36" borderId="1" xfId="3" applyNumberFormat="1" applyFont="1" applyFill="1" applyBorder="1" applyAlignment="1">
      <alignment vertical="center"/>
    </xf>
    <xf numFmtId="3" fontId="5" fillId="20" borderId="5" xfId="3" applyNumberFormat="1" applyFont="1" applyFill="1" applyBorder="1" applyAlignment="1">
      <alignment vertical="center"/>
    </xf>
    <xf numFmtId="3" fontId="24" fillId="33" borderId="5" xfId="3" quotePrefix="1" applyNumberFormat="1" applyFont="1" applyFill="1" applyBorder="1" applyAlignment="1">
      <alignment vertical="center"/>
    </xf>
    <xf numFmtId="0" fontId="23" fillId="9" borderId="0" xfId="3" applyFont="1" applyFill="1" applyAlignment="1">
      <alignment horizontal="center"/>
    </xf>
    <xf numFmtId="3" fontId="27" fillId="33" borderId="5" xfId="3" applyNumberFormat="1" applyFont="1" applyFill="1" applyBorder="1" applyAlignment="1">
      <alignment vertical="center"/>
    </xf>
    <xf numFmtId="3" fontId="27" fillId="33" borderId="5" xfId="3" applyNumberFormat="1" applyFont="1" applyFill="1" applyBorder="1" applyAlignment="1" applyProtection="1">
      <alignment vertical="center"/>
      <protection locked="0"/>
    </xf>
    <xf numFmtId="4" fontId="15" fillId="2" borderId="0" xfId="1" applyNumberFormat="1" applyFont="1" applyFill="1" applyBorder="1" applyAlignment="1">
      <alignment horizontal="center"/>
    </xf>
    <xf numFmtId="171" fontId="5" fillId="27" borderId="1" xfId="3" applyNumberFormat="1" applyFont="1" applyFill="1" applyBorder="1" applyAlignment="1">
      <alignment vertical="center"/>
    </xf>
    <xf numFmtId="165" fontId="5" fillId="27" borderId="1" xfId="1" applyFont="1" applyFill="1" applyBorder="1" applyAlignment="1">
      <alignment vertical="center"/>
    </xf>
    <xf numFmtId="0" fontId="28" fillId="8" borderId="0" xfId="3" applyFont="1" applyFill="1" applyAlignment="1">
      <alignment horizontal="center"/>
    </xf>
    <xf numFmtId="3" fontId="31" fillId="10" borderId="5" xfId="3" applyNumberFormat="1" applyFont="1" applyFill="1" applyBorder="1" applyAlignment="1" applyProtection="1">
      <alignment vertical="center"/>
      <protection locked="0"/>
    </xf>
    <xf numFmtId="3" fontId="31" fillId="33" borderId="5" xfId="3" applyNumberFormat="1" applyFont="1" applyFill="1" applyBorder="1" applyAlignment="1" applyProtection="1">
      <alignment vertical="center"/>
      <protection locked="0"/>
    </xf>
    <xf numFmtId="3" fontId="31" fillId="10" borderId="5" xfId="3" applyNumberFormat="1" applyFont="1" applyFill="1" applyBorder="1" applyAlignment="1">
      <alignment vertical="center"/>
    </xf>
    <xf numFmtId="167" fontId="18" fillId="9" borderId="0" xfId="1" applyNumberFormat="1" applyFont="1" applyFill="1" applyAlignment="1">
      <alignment vertical="center"/>
    </xf>
    <xf numFmtId="3" fontId="27" fillId="6" borderId="8" xfId="3" applyNumberFormat="1" applyFont="1" applyFill="1" applyBorder="1" applyAlignment="1" applyProtection="1">
      <alignment vertical="center"/>
      <protection locked="0"/>
    </xf>
    <xf numFmtId="3" fontId="27" fillId="6" borderId="1" xfId="3" applyNumberFormat="1" applyFont="1" applyFill="1" applyBorder="1" applyAlignment="1" applyProtection="1">
      <alignment vertical="center"/>
      <protection locked="0"/>
    </xf>
    <xf numFmtId="3" fontId="5" fillId="6" borderId="1" xfId="3" applyNumberFormat="1" applyFont="1" applyFill="1" applyBorder="1" applyAlignment="1">
      <alignment vertical="center"/>
    </xf>
    <xf numFmtId="0" fontId="29" fillId="8" borderId="3" xfId="3" applyFont="1" applyFill="1" applyBorder="1" applyAlignment="1">
      <alignment horizontal="left"/>
    </xf>
    <xf numFmtId="3" fontId="30" fillId="2" borderId="10" xfId="1" applyNumberFormat="1" applyFont="1" applyFill="1" applyBorder="1" applyAlignment="1">
      <alignment horizontal="center"/>
    </xf>
    <xf numFmtId="3" fontId="31" fillId="33" borderId="5" xfId="3" applyNumberFormat="1" applyFont="1" applyFill="1" applyBorder="1" applyAlignment="1">
      <alignment vertical="center"/>
    </xf>
    <xf numFmtId="3" fontId="31" fillId="33" borderId="1" xfId="3" applyNumberFormat="1" applyFont="1" applyFill="1" applyBorder="1" applyAlignment="1" applyProtection="1">
      <alignment vertical="center"/>
      <protection locked="0"/>
    </xf>
    <xf numFmtId="3" fontId="31" fillId="34" borderId="1" xfId="3" applyNumberFormat="1" applyFont="1" applyFill="1" applyBorder="1" applyAlignment="1" applyProtection="1">
      <alignment vertical="center"/>
      <protection locked="0"/>
    </xf>
    <xf numFmtId="3" fontId="31" fillId="34" borderId="1" xfId="3" applyNumberFormat="1" applyFont="1" applyFill="1" applyBorder="1" applyAlignment="1">
      <alignment vertical="center"/>
    </xf>
    <xf numFmtId="3" fontId="31" fillId="33" borderId="1" xfId="3" applyNumberFormat="1" applyFont="1" applyFill="1" applyBorder="1" applyAlignment="1">
      <alignment vertical="center"/>
    </xf>
    <xf numFmtId="3" fontId="32" fillId="2" borderId="0" xfId="1" applyNumberFormat="1" applyFont="1" applyFill="1" applyAlignment="1">
      <alignment horizontal="center"/>
    </xf>
    <xf numFmtId="0" fontId="33" fillId="8" borderId="0" xfId="3" applyFont="1" applyFill="1" applyAlignment="1">
      <alignment horizontal="left"/>
    </xf>
    <xf numFmtId="3" fontId="31" fillId="10" borderId="5" xfId="3" quotePrefix="1" applyNumberFormat="1" applyFont="1" applyFill="1" applyBorder="1" applyAlignment="1" applyProtection="1">
      <alignment vertical="center"/>
      <protection locked="0"/>
    </xf>
    <xf numFmtId="0" fontId="31" fillId="33" borderId="5" xfId="3" applyFont="1" applyFill="1" applyBorder="1" applyAlignment="1" applyProtection="1">
      <alignment vertical="center"/>
      <protection locked="0"/>
    </xf>
    <xf numFmtId="3" fontId="31" fillId="12" borderId="5" xfId="3" applyNumberFormat="1" applyFont="1" applyFill="1" applyBorder="1" applyAlignment="1">
      <alignment vertical="center"/>
    </xf>
    <xf numFmtId="3" fontId="31" fillId="10" borderId="1" xfId="3" applyNumberFormat="1" applyFont="1" applyFill="1" applyBorder="1" applyAlignment="1">
      <alignment vertical="center"/>
    </xf>
    <xf numFmtId="3" fontId="31" fillId="10" borderId="1" xfId="3" applyNumberFormat="1" applyFont="1" applyFill="1" applyBorder="1" applyAlignment="1" applyProtection="1">
      <alignment vertical="center"/>
      <protection locked="0"/>
    </xf>
    <xf numFmtId="0" fontId="31" fillId="33" borderId="5" xfId="3" applyFont="1" applyFill="1" applyBorder="1" applyAlignment="1">
      <alignment vertical="center"/>
    </xf>
    <xf numFmtId="3" fontId="31" fillId="37" borderId="5" xfId="3" applyNumberFormat="1" applyFont="1" applyFill="1" applyBorder="1" applyAlignment="1">
      <alignment vertical="center"/>
    </xf>
    <xf numFmtId="0" fontId="6" fillId="0" borderId="3" xfId="3" applyFont="1" applyBorder="1" applyAlignment="1">
      <alignment vertical="center"/>
    </xf>
    <xf numFmtId="3" fontId="5" fillId="13" borderId="0" xfId="3" applyNumberFormat="1" applyFont="1" applyFill="1" applyAlignment="1">
      <alignment vertical="center"/>
    </xf>
    <xf numFmtId="3" fontId="31" fillId="10" borderId="4" xfId="3" applyNumberFormat="1" applyFont="1" applyFill="1" applyBorder="1" applyAlignment="1" applyProtection="1">
      <alignment vertical="center"/>
      <protection locked="0"/>
    </xf>
    <xf numFmtId="3" fontId="31" fillId="10" borderId="2" xfId="3" applyNumberFormat="1" applyFont="1" applyFill="1" applyBorder="1" applyAlignment="1" applyProtection="1">
      <alignment vertical="center"/>
      <protection locked="0"/>
    </xf>
    <xf numFmtId="3" fontId="31" fillId="34" borderId="1" xfId="3" quotePrefix="1" applyNumberFormat="1" applyFont="1" applyFill="1" applyBorder="1" applyAlignment="1" applyProtection="1">
      <alignment vertical="center"/>
      <protection locked="0"/>
    </xf>
    <xf numFmtId="3" fontId="31" fillId="34" borderId="5" xfId="3" applyNumberFormat="1" applyFont="1" applyFill="1" applyBorder="1" applyAlignment="1" applyProtection="1">
      <alignment vertical="center"/>
      <protection locked="0"/>
    </xf>
    <xf numFmtId="3" fontId="31" fillId="34" borderId="1" xfId="3" quotePrefix="1" applyNumberFormat="1" applyFont="1" applyFill="1" applyBorder="1" applyAlignment="1">
      <alignment vertical="center"/>
    </xf>
    <xf numFmtId="3" fontId="31" fillId="34" borderId="5" xfId="3" applyNumberFormat="1" applyFont="1" applyFill="1" applyBorder="1" applyAlignment="1">
      <alignment vertical="center"/>
    </xf>
    <xf numFmtId="3" fontId="31" fillId="33" borderId="4" xfId="3" applyNumberFormat="1" applyFont="1" applyFill="1" applyBorder="1" applyAlignment="1" applyProtection="1">
      <alignment vertical="center"/>
      <protection locked="0"/>
    </xf>
    <xf numFmtId="3" fontId="31" fillId="33" borderId="4" xfId="3" applyNumberFormat="1" applyFont="1" applyFill="1" applyBorder="1" applyAlignment="1">
      <alignment vertical="center"/>
    </xf>
    <xf numFmtId="3" fontId="31" fillId="17" borderId="5" xfId="3" applyNumberFormat="1" applyFont="1" applyFill="1" applyBorder="1" applyAlignment="1" applyProtection="1">
      <alignment vertical="center"/>
      <protection locked="0"/>
    </xf>
    <xf numFmtId="3" fontId="31" fillId="7" borderId="5" xfId="3" applyNumberFormat="1" applyFont="1" applyFill="1" applyBorder="1" applyAlignment="1">
      <alignment vertical="center"/>
    </xf>
    <xf numFmtId="3" fontId="31" fillId="19" borderId="5" xfId="3" applyNumberFormat="1" applyFont="1" applyFill="1" applyBorder="1" applyAlignment="1">
      <alignment vertical="center"/>
    </xf>
    <xf numFmtId="3" fontId="31" fillId="33" borderId="5" xfId="3" quotePrefix="1" applyNumberFormat="1" applyFont="1" applyFill="1" applyBorder="1" applyAlignment="1">
      <alignment vertical="center"/>
    </xf>
    <xf numFmtId="3" fontId="31" fillId="17" borderId="1" xfId="3" applyNumberFormat="1" applyFont="1" applyFill="1" applyBorder="1" applyAlignment="1" applyProtection="1">
      <alignment vertical="center"/>
      <protection locked="0"/>
    </xf>
    <xf numFmtId="4" fontId="31" fillId="33" borderId="5" xfId="3" applyNumberFormat="1" applyFont="1" applyFill="1" applyBorder="1" applyAlignment="1">
      <alignment vertical="center"/>
    </xf>
    <xf numFmtId="3" fontId="31" fillId="2" borderId="5" xfId="3" applyNumberFormat="1" applyFont="1" applyFill="1" applyBorder="1" applyAlignment="1">
      <alignment vertical="center"/>
    </xf>
    <xf numFmtId="3" fontId="31" fillId="33" borderId="5" xfId="3" quotePrefix="1" applyNumberFormat="1" applyFont="1" applyFill="1" applyBorder="1" applyAlignment="1" applyProtection="1">
      <alignment vertical="center"/>
      <protection locked="0"/>
    </xf>
    <xf numFmtId="0" fontId="34" fillId="38" borderId="0" xfId="0" applyFont="1" applyFill="1" applyAlignment="1">
      <alignment horizontal="center"/>
    </xf>
    <xf numFmtId="0" fontId="36" fillId="0" borderId="0" xfId="0" applyFont="1" applyAlignment="1">
      <alignment horizontal="center"/>
    </xf>
    <xf numFmtId="0" fontId="2" fillId="39" borderId="0" xfId="0" applyFont="1" applyFill="1"/>
    <xf numFmtId="0" fontId="2" fillId="40" borderId="0" xfId="0" applyFont="1" applyFill="1"/>
    <xf numFmtId="0" fontId="35" fillId="41" borderId="0" xfId="0" applyFont="1" applyFill="1"/>
    <xf numFmtId="0" fontId="2" fillId="42" borderId="0" xfId="0" applyFont="1" applyFill="1"/>
    <xf numFmtId="0" fontId="34" fillId="38" borderId="0" xfId="0" applyFont="1" applyFill="1" applyAlignment="1">
      <alignment horizontal="center" wrapText="1"/>
    </xf>
    <xf numFmtId="0" fontId="36" fillId="0" borderId="0" xfId="0" applyFont="1" applyAlignment="1">
      <alignment horizontal="center" wrapText="1"/>
    </xf>
    <xf numFmtId="0" fontId="0" fillId="0" borderId="0" xfId="0" applyAlignment="1">
      <alignment wrapText="1"/>
    </xf>
    <xf numFmtId="0" fontId="2" fillId="39" borderId="0" xfId="0" applyFont="1" applyFill="1" applyAlignment="1">
      <alignment wrapText="1"/>
    </xf>
    <xf numFmtId="0" fontId="35" fillId="41" borderId="0" xfId="0" applyFont="1" applyFill="1" applyAlignment="1">
      <alignment wrapText="1"/>
    </xf>
    <xf numFmtId="0" fontId="2" fillId="40" borderId="0" xfId="0" applyFont="1" applyFill="1" applyAlignment="1">
      <alignment wrapText="1"/>
    </xf>
    <xf numFmtId="0" fontId="2" fillId="42" borderId="0" xfId="0" applyFont="1" applyFill="1" applyAlignment="1">
      <alignment wrapText="1"/>
    </xf>
    <xf numFmtId="0" fontId="0" fillId="0" borderId="0" xfId="0" applyAlignment="1">
      <alignment vertical="center"/>
    </xf>
    <xf numFmtId="0" fontId="37" fillId="0" borderId="0" xfId="0" applyFont="1" applyAlignment="1">
      <alignment vertical="center"/>
    </xf>
    <xf numFmtId="0" fontId="2" fillId="39" borderId="0" xfId="0" applyFont="1" applyFill="1" applyAlignment="1">
      <alignment vertical="center"/>
    </xf>
    <xf numFmtId="0" fontId="38" fillId="0" borderId="0" xfId="0" applyFont="1" applyAlignment="1">
      <alignment vertical="center"/>
    </xf>
    <xf numFmtId="0" fontId="35" fillId="41" borderId="0" xfId="0" applyFont="1" applyFill="1" applyAlignment="1">
      <alignment vertical="center"/>
    </xf>
    <xf numFmtId="0" fontId="2" fillId="40" borderId="0" xfId="0" applyFont="1" applyFill="1" applyAlignment="1">
      <alignment vertical="center"/>
    </xf>
    <xf numFmtId="0" fontId="2" fillId="42" borderId="0" xfId="0" applyFont="1" applyFill="1" applyAlignment="1">
      <alignment vertical="center"/>
    </xf>
    <xf numFmtId="0" fontId="38" fillId="40" borderId="0" xfId="0" applyFont="1" applyFill="1" applyAlignment="1">
      <alignment vertical="center"/>
    </xf>
    <xf numFmtId="0" fontId="39" fillId="0" borderId="0" xfId="0" applyFont="1" applyAlignment="1">
      <alignment vertical="center"/>
    </xf>
    <xf numFmtId="0" fontId="40" fillId="0" borderId="0" xfId="0" applyFont="1" applyAlignment="1">
      <alignment vertical="center"/>
    </xf>
    <xf numFmtId="0" fontId="41" fillId="0" borderId="0" xfId="0" applyFont="1" applyAlignment="1">
      <alignment horizontal="center"/>
    </xf>
    <xf numFmtId="0" fontId="34" fillId="38" borderId="0" xfId="0" applyFont="1" applyFill="1" applyAlignment="1">
      <alignment horizontal="left" vertical="center"/>
    </xf>
    <xf numFmtId="0" fontId="36" fillId="0" borderId="0" xfId="0" applyFont="1" applyAlignment="1">
      <alignment horizontal="left" vertical="center"/>
    </xf>
    <xf numFmtId="3" fontId="5" fillId="13" borderId="14" xfId="3" applyNumberFormat="1" applyFont="1" applyFill="1" applyBorder="1" applyAlignment="1">
      <alignment vertical="center"/>
    </xf>
    <xf numFmtId="3" fontId="5" fillId="13" borderId="0" xfId="3" applyNumberFormat="1" applyFont="1" applyFill="1" applyAlignment="1" applyProtection="1">
      <alignment horizontal="center" vertical="center"/>
      <protection locked="0"/>
    </xf>
    <xf numFmtId="0" fontId="5" fillId="21" borderId="3" xfId="3" applyFont="1" applyFill="1" applyBorder="1" applyAlignment="1">
      <alignment vertical="center"/>
    </xf>
    <xf numFmtId="14" fontId="6" fillId="13" borderId="0" xfId="3" applyNumberFormat="1" applyFont="1" applyFill="1" applyAlignment="1" applyProtection="1">
      <alignment horizontal="center" vertical="center" wrapText="1"/>
      <protection locked="0"/>
    </xf>
    <xf numFmtId="3" fontId="5" fillId="13" borderId="14" xfId="0" applyNumberFormat="1" applyFont="1" applyFill="1" applyBorder="1" applyAlignment="1">
      <alignment vertical="center"/>
    </xf>
    <xf numFmtId="0" fontId="5" fillId="11" borderId="15" xfId="10" applyFont="1" applyFill="1" applyBorder="1" applyAlignment="1">
      <alignment vertical="center"/>
    </xf>
    <xf numFmtId="3" fontId="31" fillId="11" borderId="5" xfId="3" quotePrefix="1" applyNumberFormat="1" applyFont="1" applyFill="1" applyBorder="1" applyAlignment="1">
      <alignment vertical="center"/>
    </xf>
    <xf numFmtId="3" fontId="5" fillId="11" borderId="5" xfId="3" quotePrefix="1" applyNumberFormat="1" applyFont="1" applyFill="1" applyBorder="1" applyAlignment="1">
      <alignment vertical="center"/>
    </xf>
    <xf numFmtId="3" fontId="5" fillId="11" borderId="5" xfId="3" applyNumberFormat="1" applyFont="1" applyFill="1" applyBorder="1" applyAlignment="1">
      <alignment vertical="center"/>
    </xf>
    <xf numFmtId="3" fontId="5" fillId="23" borderId="0" xfId="3" applyNumberFormat="1" applyFont="1" applyFill="1" applyAlignment="1">
      <alignment vertical="center"/>
    </xf>
    <xf numFmtId="0" fontId="5" fillId="11" borderId="8" xfId="3" applyFont="1" applyFill="1" applyBorder="1" applyAlignment="1">
      <alignment vertical="center"/>
    </xf>
  </cellXfs>
  <cellStyles count="30">
    <cellStyle name="60% - Accent4 2" xfId="10" xr:uid="{17E243DD-CB46-4E04-8094-C9572DD0B529}"/>
    <cellStyle name="60% - Accent5" xfId="23" builtinId="48"/>
    <cellStyle name="Accent1 2" xfId="2" xr:uid="{63F41F8A-E477-4E72-ADC8-A4950373F078}"/>
    <cellStyle name="Comma" xfId="1" builtinId="3"/>
    <cellStyle name="Comma 2" xfId="5" xr:uid="{CDB059C1-C796-4C61-90A8-2B34380F0C87}"/>
    <cellStyle name="Comma 3" xfId="21" xr:uid="{68B7EC2C-658B-4B62-ACD2-3B9CE4E9E86D}"/>
    <cellStyle name="Comma 4" xfId="11" xr:uid="{0FF744C8-AD44-4326-9575-3E5F4575B091}"/>
    <cellStyle name="Comma 5" xfId="27" xr:uid="{1F9C51C7-F715-40F4-A1F7-8E7AA79B2E98}"/>
    <cellStyle name="Currency 2" xfId="4" xr:uid="{6053DEE8-3FA2-4597-8688-44EA202817DE}"/>
    <cellStyle name="Hyperlink 2" xfId="13" xr:uid="{E6224189-40FA-4BE4-BC66-D4C7DAB9CFB1}"/>
    <cellStyle name="Hyperlink 2 2" xfId="26" xr:uid="{B358C151-5914-4E02-940B-F91BB0D9CAC5}"/>
    <cellStyle name="Hyperlink 3" xfId="17" xr:uid="{6DF0ED2E-D7DF-4BAD-9A70-8267B07D34FA}"/>
    <cellStyle name="Hyperlink 4" xfId="19" xr:uid="{65E61009-E0D5-497B-8D34-F1E990266473}"/>
    <cellStyle name="Hyperlink 5" xfId="25" xr:uid="{551400F8-5C1E-426D-B6DF-B6B99B406380}"/>
    <cellStyle name="Normal" xfId="0" builtinId="0"/>
    <cellStyle name="Normal 2" xfId="3" xr:uid="{E730578F-3AC8-4240-B73A-0D0BF7EEE2C9}"/>
    <cellStyle name="Normal 2 2" xfId="15" xr:uid="{51C75658-52E2-4EF8-AF39-54B1E4646A7F}"/>
    <cellStyle name="Normal 2 3" xfId="12" xr:uid="{66904172-749A-4443-B5E1-727085F3847F}"/>
    <cellStyle name="Normal 3" xfId="8" xr:uid="{87138EDA-625A-45F5-A304-99779A6F3249}"/>
    <cellStyle name="Normal 4" xfId="18" xr:uid="{7270B7B4-7BC9-418C-A38A-BA853733AEA5}"/>
    <cellStyle name="Normal 5" xfId="20" xr:uid="{E17A1BA7-DD0E-49B2-AACF-4BE678AB0AEB}"/>
    <cellStyle name="Normal 6" xfId="9" xr:uid="{ADC894B7-91D2-486E-B80B-CC64EA29F885}"/>
    <cellStyle name="Normal 7" xfId="24" xr:uid="{09BBC433-3C8B-44F1-9EE6-4CF688D2AA89}"/>
    <cellStyle name="Percent 2" xfId="6" xr:uid="{003E7513-9FB5-4F0E-AEFD-559AAE1D5ABD}"/>
    <cellStyle name="Percent 2 2" xfId="16" xr:uid="{43AB7419-8C9D-4DA5-9335-AA75404EC6AB}"/>
    <cellStyle name="Percent 2 3" xfId="29" xr:uid="{40B331BA-0EDB-40F7-8AFE-5FD8B4E7BF18}"/>
    <cellStyle name="Percent 3" xfId="7" xr:uid="{9C1BC296-2EB8-4D2F-AEC9-C7B334D9EE52}"/>
    <cellStyle name="Percent 4" xfId="22" xr:uid="{9E68CE42-107F-4F89-9923-8AA138323EC9}"/>
    <cellStyle name="Percent 5" xfId="14" xr:uid="{C923586F-14BD-472F-A4F4-26ECC8AD804F}"/>
    <cellStyle name="Percent 6" xfId="28" xr:uid="{0724F50C-EA84-4778-A25B-AA3D497DB252}"/>
  </cellStyles>
  <dxfs count="7"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9" tint="0.79998168889431442"/>
        </patternFill>
      </fill>
    </dxf>
    <dxf>
      <fill>
        <patternFill patternType="lightUp">
          <fgColor theme="2"/>
          <bgColor rgb="FF0070C0"/>
        </patternFill>
      </fill>
    </dxf>
    <dxf>
      <font>
        <color theme="1"/>
        <name val="Calibri"/>
        <family val="2"/>
        <scheme val="minor"/>
      </font>
      <fill>
        <patternFill>
          <bgColor rgb="FFCBE1EF"/>
        </patternFill>
      </fill>
      <border>
        <left style="thin">
          <color theme="2" tint="-0.499984740745262"/>
        </left>
        <right style="thin">
          <color theme="2" tint="-0.499984740745262"/>
        </right>
        <top style="thin">
          <color theme="2" tint="-0.499984740745262"/>
        </top>
        <bottom style="thin">
          <color theme="2" tint="-0.499984740745262"/>
        </bottom>
        <vertical/>
        <horizontal/>
      </border>
    </dxf>
    <dxf>
      <font>
        <color theme="1"/>
        <name val="Calibri"/>
        <family val="2"/>
        <scheme val="minor"/>
      </font>
      <border>
        <left style="thin">
          <color theme="6" tint="0.39994506668294322"/>
        </left>
        <right style="thin">
          <color theme="6" tint="0.39994506668294322"/>
        </right>
        <top style="thin">
          <color theme="6" tint="0.39994506668294322"/>
        </top>
        <bottom style="thin">
          <color theme="6" tint="0.39994506668294322"/>
        </bottom>
        <vertical/>
        <horizontal/>
      </border>
    </dxf>
  </dxfs>
  <tableStyles count="1" defaultTableStyle="TableStyleMedium2" defaultPivotStyle="PivotStyleLight16">
    <tableStyle name="Budget Slicer Style" pivot="0" table="0" count="10" xr9:uid="{392E3BFA-87FE-4E52-A8D9-A7C14E99779F}">
      <tableStyleElement type="wholeTable" dxfId="6"/>
      <tableStyleElement type="headerRow" dxfId="5"/>
    </tableStyle>
  </tableStyles>
  <colors>
    <mruColors>
      <color rgb="FF0070C0"/>
      <color rgb="FFCCECFF"/>
      <color rgb="FFDDEBF7"/>
      <color rgb="FF0000CC"/>
      <color rgb="FFFF8989"/>
      <color rgb="FFFF7C80"/>
      <color rgb="FF93FF9D"/>
      <color rgb="FFAFFFB7"/>
      <color rgb="FFF5ADA7"/>
      <color rgb="FF99FFCC"/>
    </mruColors>
  </colors>
  <extLst>
    <ext xmlns:x14="http://schemas.microsoft.com/office/spreadsheetml/2009/9/main" uri="{46F421CA-312F-682f-3DD2-61675219B42D}">
      <x14:dxfs count="8">
        <dxf>
          <font>
            <color rgb="FF000000"/>
          </font>
          <fill>
            <gradientFill degree="90">
              <stop position="0">
                <color rgb="FFF8E162"/>
              </stop>
              <stop position="1">
                <color rgb="FFFCF7E0"/>
              </stop>
            </gradientFill>
          </fill>
          <border>
            <left style="thin">
              <color rgb="FF999999"/>
            </left>
            <right style="thin">
              <color rgb="FF999999"/>
            </right>
            <top style="thin">
              <color rgb="FF999999"/>
            </top>
            <bottom style="thin">
              <color rgb="FF999999"/>
            </bottom>
            <vertical/>
            <horizontal/>
          </border>
        </dxf>
        <dxf>
          <font>
            <color rgb="FF000000"/>
          </font>
          <fill>
            <gradientFill degree="90">
              <stop position="0">
                <color rgb="FFF8E162"/>
              </stop>
              <stop position="1">
                <color rgb="FFFCF7E0"/>
              </stop>
            </gradientFill>
          </fill>
          <border>
            <left style="thin">
              <color rgb="FF999999"/>
            </left>
            <right style="thin">
              <color rgb="FF999999"/>
            </right>
            <top style="thin">
              <color rgb="FF999999"/>
            </top>
            <bottom style="thin">
              <color rgb="FF999999"/>
            </bottom>
            <vertical/>
            <horizontal/>
          </border>
        </dxf>
        <dxf>
          <font>
            <color rgb="FF000000"/>
          </font>
          <fill>
            <gradientFill degree="90">
              <stop position="0">
                <color rgb="FFF8E162"/>
              </stop>
              <stop position="1">
                <color rgb="FFFCF7E0"/>
              </stop>
            </gradientFill>
          </fill>
          <border>
            <left style="thin">
              <color rgb="FF999999"/>
            </left>
            <right style="thin">
              <color rgb="FF999999"/>
            </right>
            <top style="thin">
              <color rgb="FF999999"/>
            </top>
            <bottom style="thin">
              <color rgb="FF999999"/>
            </bottom>
            <vertical/>
            <horizontal/>
          </border>
        </dxf>
        <dxf>
          <font>
            <color rgb="FF000000"/>
          </font>
          <fill>
            <gradientFill degree="90">
              <stop position="0">
                <color rgb="FFF8E162"/>
              </stop>
              <stop position="1">
                <color rgb="FFFCF7E0"/>
              </stop>
            </gradientFill>
          </fill>
          <border>
            <left style="thin">
              <color rgb="FF999999"/>
            </left>
            <right style="thin">
              <color rgb="FF999999"/>
            </right>
            <top style="thin">
              <color rgb="FF999999"/>
            </top>
            <bottom style="thin">
              <color rgb="FF999999"/>
            </bottom>
            <vertical/>
            <horizontal/>
          </border>
        </dxf>
        <dxf>
          <font>
            <color rgb="FF828282"/>
            <name val="Calibri"/>
            <family val="2"/>
            <scheme val="minor"/>
          </font>
          <fill>
            <patternFill patternType="solid">
              <fgColor theme="4" tint="0.79998168889431442"/>
              <bgColor theme="4" tint="0.79998168889431442"/>
            </patternFill>
          </fill>
          <border>
            <left style="thin">
              <color rgb="FFCCCCCC"/>
            </left>
            <right style="thin">
              <color rgb="FFCCCCCC"/>
            </right>
            <top style="thin">
              <color rgb="FFCCCCCC"/>
            </top>
            <bottom style="thin">
              <color rgb="FFCCCCCC"/>
            </bottom>
            <vertical/>
            <horizontal/>
          </border>
        </dxf>
        <dxf>
          <font>
            <color auto="1"/>
            <name val="Calibri"/>
            <family val="2"/>
            <scheme val="minor"/>
          </font>
          <fill>
            <patternFill patternType="solid">
              <fgColor theme="4" tint="0.59999389629810485"/>
              <bgColor rgb="FF9ACDE0"/>
            </patternFill>
          </fill>
          <border>
            <left style="thin">
              <color rgb="FF999999"/>
            </left>
            <right style="thin">
              <color rgb="FF999999"/>
            </right>
            <top style="thin">
              <color rgb="FF999999"/>
            </top>
            <bottom style="thin">
              <color rgb="FF999999"/>
            </bottom>
            <vertical/>
            <horizontal/>
          </border>
        </dxf>
        <dxf>
          <font>
            <color rgb="FF828282"/>
            <name val="Calibri"/>
            <family val="2"/>
            <scheme val="minor"/>
          </font>
          <fill>
            <patternFill patternType="solid">
              <fgColor rgb="FFFFFFFF"/>
              <bgColor rgb="FFFFFFFF"/>
            </patternFill>
          </fill>
          <border>
            <left style="thin">
              <color rgb="FFE0E0E0"/>
            </left>
            <right style="thin">
              <color rgb="FFE0E0E0"/>
            </right>
            <top style="thin">
              <color rgb="FFE0E0E0"/>
            </top>
            <bottom style="thin">
              <color rgb="FFE0E0E0"/>
            </bottom>
            <vertical/>
            <horizontal/>
          </border>
        </dxf>
        <dxf>
          <font>
            <color rgb="FF000000"/>
            <name val="Calibri"/>
            <family val="2"/>
            <scheme val="minor"/>
          </font>
          <fill>
            <patternFill patternType="solid">
              <fgColor rgb="FFFFFFFF"/>
              <bgColor rgb="FFFEFBF0"/>
            </patternFill>
          </fill>
          <border>
            <left style="thin">
              <color rgb="FFCCCCCC"/>
            </left>
            <right style="thin">
              <color rgb="FFCCCCCC"/>
            </right>
            <top style="thin">
              <color rgb="FFCCCCCC"/>
            </top>
            <bottom style="thin">
              <color rgb="FFCCCCCC"/>
            </bottom>
            <vertical/>
            <horizontal/>
          </border>
        </dxf>
      </x14:dxfs>
    </ext>
    <ext xmlns:x14="http://schemas.microsoft.com/office/spreadsheetml/2009/9/main" uri="{EB79DEF2-80B8-43e5-95BD-54CBDDF9020C}">
      <x14:slicerStyles defaultSlicerStyle="SlicerStyleLight1">
        <x14:slicerStyle name="Budget Slicer Style">
          <x14:slicerStyleElements>
            <x14:slicerStyleElement type="unselectedItemWithData" dxfId="7"/>
            <x14:slicerStyleElement type="unselectedItemWithNoData" dxfId="6"/>
            <x14:slicerStyleElement type="selectedItemWithData" dxfId="5"/>
            <x14:slicerStyleElement type="selectedItemWithNoData" dxfId="4"/>
            <x14:slicerStyleElement type="hoveredUnselectedItemWithData" dxfId="3"/>
            <x14:slicerStyleElement type="hoveredSelectedItemWithData" dxfId="2"/>
            <x14:slicerStyleElement type="hoveredUnselectedItemWithNoData" dxfId="1"/>
            <x14:slicerStyleElement type="hoveredSelectedItemWithNoData" dxfId="0"/>
          </x14:slicerStyleElements>
        </x14:slicerStyle>
      </x14:slicerStyles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13" Type="http://schemas.openxmlformats.org/officeDocument/2006/relationships/customXml" Target="../customXml/item4.xml"/><Relationship Id="rId18" Type="http://schemas.openxmlformats.org/officeDocument/2006/relationships/customXml" Target="../customXml/item9.xml"/><Relationship Id="rId26" Type="http://schemas.openxmlformats.org/officeDocument/2006/relationships/customXml" Target="../customXml/item17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12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17" Type="http://schemas.openxmlformats.org/officeDocument/2006/relationships/customXml" Target="../customXml/item8.xml"/><Relationship Id="rId25" Type="http://schemas.openxmlformats.org/officeDocument/2006/relationships/customXml" Target="../customXml/item16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7.xml"/><Relationship Id="rId20" Type="http://schemas.openxmlformats.org/officeDocument/2006/relationships/customXml" Target="../customXml/item11.xml"/><Relationship Id="rId1" Type="http://schemas.openxmlformats.org/officeDocument/2006/relationships/worksheet" Target="worksheets/sheet1.xml"/><Relationship Id="rId6" Type="http://schemas.openxmlformats.org/officeDocument/2006/relationships/connections" Target="connections.xml"/><Relationship Id="rId11" Type="http://schemas.openxmlformats.org/officeDocument/2006/relationships/customXml" Target="../customXml/item2.xml"/><Relationship Id="rId24" Type="http://schemas.openxmlformats.org/officeDocument/2006/relationships/customXml" Target="../customXml/item15.xml"/><Relationship Id="rId5" Type="http://schemas.openxmlformats.org/officeDocument/2006/relationships/theme" Target="theme/theme1.xml"/><Relationship Id="rId15" Type="http://schemas.openxmlformats.org/officeDocument/2006/relationships/customXml" Target="../customXml/item6.xml"/><Relationship Id="rId23" Type="http://schemas.openxmlformats.org/officeDocument/2006/relationships/customXml" Target="../customXml/item14.xml"/><Relationship Id="rId10" Type="http://schemas.openxmlformats.org/officeDocument/2006/relationships/customXml" Target="../customXml/item1.xml"/><Relationship Id="rId19" Type="http://schemas.openxmlformats.org/officeDocument/2006/relationships/customXml" Target="../customXml/item10.xml"/><Relationship Id="rId4" Type="http://schemas.openxmlformats.org/officeDocument/2006/relationships/externalLink" Target="externalLinks/externalLink1.xml"/><Relationship Id="rId9" Type="http://schemas.openxmlformats.org/officeDocument/2006/relationships/calcChain" Target="calcChain.xml"/><Relationship Id="rId14" Type="http://schemas.openxmlformats.org/officeDocument/2006/relationships/customXml" Target="../customXml/item5.xml"/><Relationship Id="rId22" Type="http://schemas.openxmlformats.org/officeDocument/2006/relationships/customXml" Target="../customXml/item13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600" b="1" baseline="0"/>
              <a:t>Monthly Savings</a:t>
            </a:r>
          </a:p>
        </c:rich>
      </c:tx>
      <c:layout>
        <c:manualLayout>
          <c:xMode val="edge"/>
          <c:yMode val="edge"/>
          <c:x val="0.44644149213876599"/>
          <c:y val="0.2001292529452304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2.7541723161382078E-2"/>
          <c:y val="0.20733457659897772"/>
          <c:w val="0.97226302280935262"/>
          <c:h val="0.74295782106184094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ellipsis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eparator>, </c:separator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'Cash Flow'!$B$4:$DD$4</c:f>
              <c:strCache>
                <c:ptCount val="107"/>
                <c:pt idx="0">
                  <c:v>Beginning</c:v>
                </c:pt>
                <c:pt idx="1">
                  <c:v>Mar-18</c:v>
                </c:pt>
                <c:pt idx="2">
                  <c:v>Apr-18</c:v>
                </c:pt>
                <c:pt idx="3">
                  <c:v>May-18</c:v>
                </c:pt>
                <c:pt idx="4">
                  <c:v>Jun-18</c:v>
                </c:pt>
                <c:pt idx="5">
                  <c:v>Jul-18</c:v>
                </c:pt>
                <c:pt idx="6">
                  <c:v>Aug-18</c:v>
                </c:pt>
                <c:pt idx="7">
                  <c:v>Sep-18</c:v>
                </c:pt>
                <c:pt idx="8">
                  <c:v>Oct-18</c:v>
                </c:pt>
                <c:pt idx="9">
                  <c:v>Nov-18</c:v>
                </c:pt>
                <c:pt idx="10">
                  <c:v>Dec-18</c:v>
                </c:pt>
                <c:pt idx="11">
                  <c:v>Jan-19</c:v>
                </c:pt>
                <c:pt idx="12">
                  <c:v>Feb-19</c:v>
                </c:pt>
                <c:pt idx="13">
                  <c:v>Mar-19</c:v>
                </c:pt>
                <c:pt idx="14">
                  <c:v>Apr-19</c:v>
                </c:pt>
                <c:pt idx="15">
                  <c:v>May-19</c:v>
                </c:pt>
                <c:pt idx="16">
                  <c:v>Jun-19</c:v>
                </c:pt>
                <c:pt idx="17">
                  <c:v>Jul-19</c:v>
                </c:pt>
                <c:pt idx="18">
                  <c:v>Aug-19</c:v>
                </c:pt>
                <c:pt idx="19">
                  <c:v>Sep-19</c:v>
                </c:pt>
                <c:pt idx="20">
                  <c:v>Oct-19</c:v>
                </c:pt>
                <c:pt idx="21">
                  <c:v>Nov-19</c:v>
                </c:pt>
                <c:pt idx="22">
                  <c:v>Dec-19</c:v>
                </c:pt>
                <c:pt idx="23">
                  <c:v>Jan-20</c:v>
                </c:pt>
                <c:pt idx="24">
                  <c:v>Feb-20</c:v>
                </c:pt>
                <c:pt idx="25">
                  <c:v>Mar-20</c:v>
                </c:pt>
                <c:pt idx="26">
                  <c:v>Apr-20</c:v>
                </c:pt>
                <c:pt idx="27">
                  <c:v>May-20</c:v>
                </c:pt>
                <c:pt idx="28">
                  <c:v>Jun-20</c:v>
                </c:pt>
                <c:pt idx="29">
                  <c:v>Jul-20</c:v>
                </c:pt>
                <c:pt idx="30">
                  <c:v>Aug-20</c:v>
                </c:pt>
                <c:pt idx="31">
                  <c:v>Sep-20</c:v>
                </c:pt>
                <c:pt idx="32">
                  <c:v>Oct-20</c:v>
                </c:pt>
                <c:pt idx="33">
                  <c:v>Nov-20</c:v>
                </c:pt>
                <c:pt idx="34">
                  <c:v>Dec-20</c:v>
                </c:pt>
                <c:pt idx="35">
                  <c:v>Jan-21</c:v>
                </c:pt>
                <c:pt idx="36">
                  <c:v>Feb-21</c:v>
                </c:pt>
                <c:pt idx="37">
                  <c:v>Mar-21</c:v>
                </c:pt>
                <c:pt idx="38">
                  <c:v>Apr-21</c:v>
                </c:pt>
                <c:pt idx="39">
                  <c:v>May-21</c:v>
                </c:pt>
                <c:pt idx="40">
                  <c:v>Jun-21</c:v>
                </c:pt>
                <c:pt idx="41">
                  <c:v>Jul-21</c:v>
                </c:pt>
                <c:pt idx="42">
                  <c:v>Aug-21</c:v>
                </c:pt>
                <c:pt idx="43">
                  <c:v>Sep-21</c:v>
                </c:pt>
                <c:pt idx="44">
                  <c:v>Oct-21</c:v>
                </c:pt>
                <c:pt idx="45">
                  <c:v>Nov-21</c:v>
                </c:pt>
                <c:pt idx="46">
                  <c:v>Dec-21</c:v>
                </c:pt>
                <c:pt idx="47">
                  <c:v>Jan-22</c:v>
                </c:pt>
                <c:pt idx="48">
                  <c:v>Feb-22</c:v>
                </c:pt>
                <c:pt idx="49">
                  <c:v>Mar-22</c:v>
                </c:pt>
                <c:pt idx="50">
                  <c:v>Apr-22</c:v>
                </c:pt>
                <c:pt idx="51">
                  <c:v>May-22</c:v>
                </c:pt>
                <c:pt idx="52">
                  <c:v>Jun-22</c:v>
                </c:pt>
                <c:pt idx="53">
                  <c:v>Jul-22</c:v>
                </c:pt>
                <c:pt idx="54">
                  <c:v>Aug-22</c:v>
                </c:pt>
                <c:pt idx="55">
                  <c:v>Sep-22</c:v>
                </c:pt>
                <c:pt idx="56">
                  <c:v>Oct-22</c:v>
                </c:pt>
                <c:pt idx="57">
                  <c:v>Nov-22</c:v>
                </c:pt>
                <c:pt idx="58">
                  <c:v>Dec-22</c:v>
                </c:pt>
                <c:pt idx="59">
                  <c:v>Jan-23</c:v>
                </c:pt>
                <c:pt idx="60">
                  <c:v>Feb-23</c:v>
                </c:pt>
                <c:pt idx="61">
                  <c:v>Mar-23</c:v>
                </c:pt>
                <c:pt idx="62">
                  <c:v>Apr-23</c:v>
                </c:pt>
                <c:pt idx="63">
                  <c:v>May-23</c:v>
                </c:pt>
                <c:pt idx="64">
                  <c:v>Jun-23</c:v>
                </c:pt>
                <c:pt idx="65">
                  <c:v>Jul-23</c:v>
                </c:pt>
                <c:pt idx="66">
                  <c:v>Aug-23</c:v>
                </c:pt>
                <c:pt idx="67">
                  <c:v>Sep-23</c:v>
                </c:pt>
                <c:pt idx="68">
                  <c:v>Oct-23</c:v>
                </c:pt>
                <c:pt idx="69">
                  <c:v>Nov-23</c:v>
                </c:pt>
                <c:pt idx="70">
                  <c:v>Dec-23</c:v>
                </c:pt>
                <c:pt idx="71">
                  <c:v>Jan-24</c:v>
                </c:pt>
                <c:pt idx="72">
                  <c:v>Feb-24</c:v>
                </c:pt>
                <c:pt idx="73">
                  <c:v>Mar-24</c:v>
                </c:pt>
                <c:pt idx="74">
                  <c:v>Apr-24</c:v>
                </c:pt>
                <c:pt idx="75">
                  <c:v>May-24</c:v>
                </c:pt>
                <c:pt idx="76">
                  <c:v>Jun-24</c:v>
                </c:pt>
                <c:pt idx="77">
                  <c:v>Jul-24</c:v>
                </c:pt>
                <c:pt idx="78">
                  <c:v>Aug-24</c:v>
                </c:pt>
                <c:pt idx="79">
                  <c:v>Sep-24</c:v>
                </c:pt>
                <c:pt idx="80">
                  <c:v>Oct-24</c:v>
                </c:pt>
                <c:pt idx="81">
                  <c:v>Nov-24</c:v>
                </c:pt>
                <c:pt idx="82">
                  <c:v>Dec-24</c:v>
                </c:pt>
                <c:pt idx="83">
                  <c:v>Jan-25</c:v>
                </c:pt>
                <c:pt idx="84">
                  <c:v>Feb-25</c:v>
                </c:pt>
                <c:pt idx="85">
                  <c:v>Mar-25</c:v>
                </c:pt>
                <c:pt idx="86">
                  <c:v>Apr-25</c:v>
                </c:pt>
                <c:pt idx="87">
                  <c:v>May-25</c:v>
                </c:pt>
                <c:pt idx="88">
                  <c:v>Jun-25</c:v>
                </c:pt>
                <c:pt idx="89">
                  <c:v>Jul-25</c:v>
                </c:pt>
                <c:pt idx="90">
                  <c:v>Aug-25</c:v>
                </c:pt>
                <c:pt idx="91">
                  <c:v>Sep-25</c:v>
                </c:pt>
                <c:pt idx="92">
                  <c:v>Oct-25</c:v>
                </c:pt>
                <c:pt idx="93">
                  <c:v>Nov-25</c:v>
                </c:pt>
                <c:pt idx="94">
                  <c:v>Dec-25</c:v>
                </c:pt>
                <c:pt idx="95">
                  <c:v>Jan-26</c:v>
                </c:pt>
                <c:pt idx="96">
                  <c:v>Feb-26</c:v>
                </c:pt>
                <c:pt idx="97">
                  <c:v>Mar-26</c:v>
                </c:pt>
                <c:pt idx="98">
                  <c:v>Apr-26</c:v>
                </c:pt>
                <c:pt idx="99">
                  <c:v>May-26</c:v>
                </c:pt>
                <c:pt idx="100">
                  <c:v>Jun-26</c:v>
                </c:pt>
                <c:pt idx="101">
                  <c:v>Jul-26</c:v>
                </c:pt>
                <c:pt idx="102">
                  <c:v>Aug-26</c:v>
                </c:pt>
                <c:pt idx="103">
                  <c:v>Sep-26</c:v>
                </c:pt>
                <c:pt idx="104">
                  <c:v>Oct-26</c:v>
                </c:pt>
                <c:pt idx="105">
                  <c:v>Nov-26</c:v>
                </c:pt>
                <c:pt idx="106">
                  <c:v>Dec-26</c:v>
                </c:pt>
              </c:strCache>
            </c:strRef>
          </c:cat>
          <c:val>
            <c:numRef>
              <c:f>'Cash Flow'!$B$113:$DD$113</c:f>
              <c:numCache>
                <c:formatCode>#,##0;[Red]#,##0</c:formatCode>
                <c:ptCount val="107"/>
                <c:pt idx="1">
                  <c:v>5000</c:v>
                </c:pt>
                <c:pt idx="2">
                  <c:v>5000</c:v>
                </c:pt>
                <c:pt idx="3">
                  <c:v>5000</c:v>
                </c:pt>
                <c:pt idx="4">
                  <c:v>5000</c:v>
                </c:pt>
                <c:pt idx="5">
                  <c:v>5000</c:v>
                </c:pt>
                <c:pt idx="6">
                  <c:v>5000</c:v>
                </c:pt>
                <c:pt idx="7">
                  <c:v>0</c:v>
                </c:pt>
                <c:pt idx="8">
                  <c:v>0</c:v>
                </c:pt>
                <c:pt idx="9">
                  <c:v>-25000</c:v>
                </c:pt>
                <c:pt idx="10">
                  <c:v>0</c:v>
                </c:pt>
                <c:pt idx="11">
                  <c:v>5000</c:v>
                </c:pt>
                <c:pt idx="12">
                  <c:v>5000</c:v>
                </c:pt>
                <c:pt idx="13">
                  <c:v>5000</c:v>
                </c:pt>
                <c:pt idx="14">
                  <c:v>5000</c:v>
                </c:pt>
                <c:pt idx="15">
                  <c:v>5000</c:v>
                </c:pt>
                <c:pt idx="16">
                  <c:v>5000</c:v>
                </c:pt>
                <c:pt idx="17">
                  <c:v>5000</c:v>
                </c:pt>
                <c:pt idx="18">
                  <c:v>5000</c:v>
                </c:pt>
                <c:pt idx="19">
                  <c:v>5000</c:v>
                </c:pt>
                <c:pt idx="20">
                  <c:v>5000</c:v>
                </c:pt>
                <c:pt idx="21">
                  <c:v>5000</c:v>
                </c:pt>
                <c:pt idx="22">
                  <c:v>5000</c:v>
                </c:pt>
                <c:pt idx="23">
                  <c:v>5000</c:v>
                </c:pt>
                <c:pt idx="24">
                  <c:v>5000</c:v>
                </c:pt>
                <c:pt idx="25">
                  <c:v>5000</c:v>
                </c:pt>
                <c:pt idx="26">
                  <c:v>5000</c:v>
                </c:pt>
                <c:pt idx="27">
                  <c:v>5000</c:v>
                </c:pt>
                <c:pt idx="28">
                  <c:v>5000</c:v>
                </c:pt>
                <c:pt idx="29">
                  <c:v>5000</c:v>
                </c:pt>
                <c:pt idx="30">
                  <c:v>5000</c:v>
                </c:pt>
                <c:pt idx="31">
                  <c:v>5000</c:v>
                </c:pt>
                <c:pt idx="32">
                  <c:v>5000</c:v>
                </c:pt>
                <c:pt idx="33">
                  <c:v>5000</c:v>
                </c:pt>
                <c:pt idx="34">
                  <c:v>5000</c:v>
                </c:pt>
                <c:pt idx="35">
                  <c:v>5000</c:v>
                </c:pt>
                <c:pt idx="36">
                  <c:v>5000</c:v>
                </c:pt>
                <c:pt idx="37">
                  <c:v>5000</c:v>
                </c:pt>
                <c:pt idx="38">
                  <c:v>5000</c:v>
                </c:pt>
                <c:pt idx="39">
                  <c:v>5000</c:v>
                </c:pt>
                <c:pt idx="40">
                  <c:v>5000</c:v>
                </c:pt>
                <c:pt idx="41">
                  <c:v>5000</c:v>
                </c:pt>
                <c:pt idx="42">
                  <c:v>5000</c:v>
                </c:pt>
                <c:pt idx="43">
                  <c:v>5000</c:v>
                </c:pt>
                <c:pt idx="44">
                  <c:v>5000</c:v>
                </c:pt>
                <c:pt idx="45">
                  <c:v>5000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-10000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23623</c:v>
                </c:pt>
                <c:pt idx="64">
                  <c:v>9319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545-49C7-8D0B-FFE3453BA4C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"/>
        <c:axId val="126807424"/>
        <c:axId val="128189568"/>
      </c:barChart>
      <c:catAx>
        <c:axId val="12680742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high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0"/>
          <a:lstStyle/>
          <a:p>
            <a:pPr>
              <a:defRPr sz="1050" b="0" i="0" u="none" strike="noStrike" kern="1200" baseline="0">
                <a:ln>
                  <a:noFill/>
                </a:ln>
                <a:solidFill>
                  <a:schemeClr val="bg1">
                    <a:lumMod val="50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8189568"/>
        <c:crosses val="autoZero"/>
        <c:auto val="0"/>
        <c:lblAlgn val="ctr"/>
        <c:lblOffset val="100"/>
        <c:noMultiLvlLbl val="1"/>
      </c:catAx>
      <c:valAx>
        <c:axId val="1281895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85000"/>
                  <a:alpha val="50000"/>
                </a:schemeClr>
              </a:solidFill>
              <a:round/>
            </a:ln>
            <a:effectLst/>
          </c:spPr>
        </c:majorGridlines>
        <c:numFmt formatCode="#,##0;[Red]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6807424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600" b="1" baseline="0"/>
              <a:t>Net Cash In - Cash Out</a:t>
            </a:r>
          </a:p>
        </c:rich>
      </c:tx>
      <c:layout>
        <c:manualLayout>
          <c:xMode val="edge"/>
          <c:yMode val="edge"/>
          <c:x val="0.44398837846740713"/>
          <c:y val="2.141890396230591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2.7802172951483198E-2"/>
          <c:y val="2.659080117632193E-2"/>
          <c:w val="0.96903842061021139"/>
          <c:h val="0.8386078302712161"/>
        </c:manualLayout>
      </c:layout>
      <c:barChart>
        <c:barDir val="col"/>
        <c:grouping val="clustered"/>
        <c:varyColors val="0"/>
        <c:ser>
          <c:idx val="1"/>
          <c:order val="0"/>
          <c:spPr>
            <a:solidFill>
              <a:srgbClr val="9BBB59"/>
            </a:solidFill>
            <a:ln>
              <a:noFill/>
            </a:ln>
            <a:effectLst/>
          </c:spPr>
          <c:invertIfNegative val="1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ellipsis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'Cash Flow'!$B$4:$CR$4</c:f>
              <c:strCache>
                <c:ptCount val="95"/>
                <c:pt idx="0">
                  <c:v>Beginning</c:v>
                </c:pt>
                <c:pt idx="1">
                  <c:v>Mar-18</c:v>
                </c:pt>
                <c:pt idx="2">
                  <c:v>Apr-18</c:v>
                </c:pt>
                <c:pt idx="3">
                  <c:v>May-18</c:v>
                </c:pt>
                <c:pt idx="4">
                  <c:v>Jun-18</c:v>
                </c:pt>
                <c:pt idx="5">
                  <c:v>Jul-18</c:v>
                </c:pt>
                <c:pt idx="6">
                  <c:v>Aug-18</c:v>
                </c:pt>
                <c:pt idx="7">
                  <c:v>Sep-18</c:v>
                </c:pt>
                <c:pt idx="8">
                  <c:v>Oct-18</c:v>
                </c:pt>
                <c:pt idx="9">
                  <c:v>Nov-18</c:v>
                </c:pt>
                <c:pt idx="10">
                  <c:v>Dec-18</c:v>
                </c:pt>
                <c:pt idx="11">
                  <c:v>Jan-19</c:v>
                </c:pt>
                <c:pt idx="12">
                  <c:v>Feb-19</c:v>
                </c:pt>
                <c:pt idx="13">
                  <c:v>Mar-19</c:v>
                </c:pt>
                <c:pt idx="14">
                  <c:v>Apr-19</c:v>
                </c:pt>
                <c:pt idx="15">
                  <c:v>May-19</c:v>
                </c:pt>
                <c:pt idx="16">
                  <c:v>Jun-19</c:v>
                </c:pt>
                <c:pt idx="17">
                  <c:v>Jul-19</c:v>
                </c:pt>
                <c:pt idx="18">
                  <c:v>Aug-19</c:v>
                </c:pt>
                <c:pt idx="19">
                  <c:v>Sep-19</c:v>
                </c:pt>
                <c:pt idx="20">
                  <c:v>Oct-19</c:v>
                </c:pt>
                <c:pt idx="21">
                  <c:v>Nov-19</c:v>
                </c:pt>
                <c:pt idx="22">
                  <c:v>Dec-19</c:v>
                </c:pt>
                <c:pt idx="23">
                  <c:v>Jan-20</c:v>
                </c:pt>
                <c:pt idx="24">
                  <c:v>Feb-20</c:v>
                </c:pt>
                <c:pt idx="25">
                  <c:v>Mar-20</c:v>
                </c:pt>
                <c:pt idx="26">
                  <c:v>Apr-20</c:v>
                </c:pt>
                <c:pt idx="27">
                  <c:v>May-20</c:v>
                </c:pt>
                <c:pt idx="28">
                  <c:v>Jun-20</c:v>
                </c:pt>
                <c:pt idx="29">
                  <c:v>Jul-20</c:v>
                </c:pt>
                <c:pt idx="30">
                  <c:v>Aug-20</c:v>
                </c:pt>
                <c:pt idx="31">
                  <c:v>Sep-20</c:v>
                </c:pt>
                <c:pt idx="32">
                  <c:v>Oct-20</c:v>
                </c:pt>
                <c:pt idx="33">
                  <c:v>Nov-20</c:v>
                </c:pt>
                <c:pt idx="34">
                  <c:v>Dec-20</c:v>
                </c:pt>
                <c:pt idx="35">
                  <c:v>Jan-21</c:v>
                </c:pt>
                <c:pt idx="36">
                  <c:v>Feb-21</c:v>
                </c:pt>
                <c:pt idx="37">
                  <c:v>Mar-21</c:v>
                </c:pt>
                <c:pt idx="38">
                  <c:v>Apr-21</c:v>
                </c:pt>
                <c:pt idx="39">
                  <c:v>May-21</c:v>
                </c:pt>
                <c:pt idx="40">
                  <c:v>Jun-21</c:v>
                </c:pt>
                <c:pt idx="41">
                  <c:v>Jul-21</c:v>
                </c:pt>
                <c:pt idx="42">
                  <c:v>Aug-21</c:v>
                </c:pt>
                <c:pt idx="43">
                  <c:v>Sep-21</c:v>
                </c:pt>
                <c:pt idx="44">
                  <c:v>Oct-21</c:v>
                </c:pt>
                <c:pt idx="45">
                  <c:v>Nov-21</c:v>
                </c:pt>
                <c:pt idx="46">
                  <c:v>Dec-21</c:v>
                </c:pt>
                <c:pt idx="47">
                  <c:v>Jan-22</c:v>
                </c:pt>
                <c:pt idx="48">
                  <c:v>Feb-22</c:v>
                </c:pt>
                <c:pt idx="49">
                  <c:v>Mar-22</c:v>
                </c:pt>
                <c:pt idx="50">
                  <c:v>Apr-22</c:v>
                </c:pt>
                <c:pt idx="51">
                  <c:v>May-22</c:v>
                </c:pt>
                <c:pt idx="52">
                  <c:v>Jun-22</c:v>
                </c:pt>
                <c:pt idx="53">
                  <c:v>Jul-22</c:v>
                </c:pt>
                <c:pt idx="54">
                  <c:v>Aug-22</c:v>
                </c:pt>
                <c:pt idx="55">
                  <c:v>Sep-22</c:v>
                </c:pt>
                <c:pt idx="56">
                  <c:v>Oct-22</c:v>
                </c:pt>
                <c:pt idx="57">
                  <c:v>Nov-22</c:v>
                </c:pt>
                <c:pt idx="58">
                  <c:v>Dec-22</c:v>
                </c:pt>
                <c:pt idx="59">
                  <c:v>Jan-23</c:v>
                </c:pt>
                <c:pt idx="60">
                  <c:v>Feb-23</c:v>
                </c:pt>
                <c:pt idx="61">
                  <c:v>Mar-23</c:v>
                </c:pt>
                <c:pt idx="62">
                  <c:v>Apr-23</c:v>
                </c:pt>
                <c:pt idx="63">
                  <c:v>May-23</c:v>
                </c:pt>
                <c:pt idx="64">
                  <c:v>Jun-23</c:v>
                </c:pt>
                <c:pt idx="65">
                  <c:v>Jul-23</c:v>
                </c:pt>
                <c:pt idx="66">
                  <c:v>Aug-23</c:v>
                </c:pt>
                <c:pt idx="67">
                  <c:v>Sep-23</c:v>
                </c:pt>
                <c:pt idx="68">
                  <c:v>Oct-23</c:v>
                </c:pt>
                <c:pt idx="69">
                  <c:v>Nov-23</c:v>
                </c:pt>
                <c:pt idx="70">
                  <c:v>Dec-23</c:v>
                </c:pt>
                <c:pt idx="71">
                  <c:v>Jan-24</c:v>
                </c:pt>
                <c:pt idx="72">
                  <c:v>Feb-24</c:v>
                </c:pt>
                <c:pt idx="73">
                  <c:v>Mar-24</c:v>
                </c:pt>
                <c:pt idx="74">
                  <c:v>Apr-24</c:v>
                </c:pt>
                <c:pt idx="75">
                  <c:v>May-24</c:v>
                </c:pt>
                <c:pt idx="76">
                  <c:v>Jun-24</c:v>
                </c:pt>
                <c:pt idx="77">
                  <c:v>Jul-24</c:v>
                </c:pt>
                <c:pt idx="78">
                  <c:v>Aug-24</c:v>
                </c:pt>
                <c:pt idx="79">
                  <c:v>Sep-24</c:v>
                </c:pt>
                <c:pt idx="80">
                  <c:v>Oct-24</c:v>
                </c:pt>
                <c:pt idx="81">
                  <c:v>Nov-24</c:v>
                </c:pt>
                <c:pt idx="82">
                  <c:v>Dec-24</c:v>
                </c:pt>
                <c:pt idx="83">
                  <c:v>Jan-25</c:v>
                </c:pt>
                <c:pt idx="84">
                  <c:v>Feb-25</c:v>
                </c:pt>
                <c:pt idx="85">
                  <c:v>Mar-25</c:v>
                </c:pt>
                <c:pt idx="86">
                  <c:v>Apr-25</c:v>
                </c:pt>
                <c:pt idx="87">
                  <c:v>May-25</c:v>
                </c:pt>
                <c:pt idx="88">
                  <c:v>Jun-25</c:v>
                </c:pt>
                <c:pt idx="89">
                  <c:v>Jul-25</c:v>
                </c:pt>
                <c:pt idx="90">
                  <c:v>Aug-25</c:v>
                </c:pt>
                <c:pt idx="91">
                  <c:v>Sep-25</c:v>
                </c:pt>
                <c:pt idx="92">
                  <c:v>Oct-25</c:v>
                </c:pt>
                <c:pt idx="93">
                  <c:v>Nov-25</c:v>
                </c:pt>
                <c:pt idx="94">
                  <c:v>Dec-25</c:v>
                </c:pt>
              </c:strCache>
            </c:strRef>
          </c:cat>
          <c:val>
            <c:numRef>
              <c:f>'Cash Flow'!$B$112:$DD$112</c:f>
              <c:numCache>
                <c:formatCode>#,##0;[Red]#,##0</c:formatCode>
                <c:ptCount val="107"/>
                <c:pt idx="1">
                  <c:v>-13335</c:v>
                </c:pt>
                <c:pt idx="2">
                  <c:v>-25558</c:v>
                </c:pt>
                <c:pt idx="3">
                  <c:v>-27040</c:v>
                </c:pt>
                <c:pt idx="4">
                  <c:v>-6474</c:v>
                </c:pt>
                <c:pt idx="5">
                  <c:v>-33325</c:v>
                </c:pt>
                <c:pt idx="6">
                  <c:v>-18080</c:v>
                </c:pt>
                <c:pt idx="7">
                  <c:v>505</c:v>
                </c:pt>
                <c:pt idx="8">
                  <c:v>-21051</c:v>
                </c:pt>
                <c:pt idx="9">
                  <c:v>-4698</c:v>
                </c:pt>
                <c:pt idx="10">
                  <c:v>6958</c:v>
                </c:pt>
                <c:pt idx="11">
                  <c:v>26794</c:v>
                </c:pt>
                <c:pt idx="12">
                  <c:v>3028</c:v>
                </c:pt>
                <c:pt idx="13">
                  <c:v>17381</c:v>
                </c:pt>
                <c:pt idx="14">
                  <c:v>8064</c:v>
                </c:pt>
                <c:pt idx="15">
                  <c:v>-7424</c:v>
                </c:pt>
                <c:pt idx="16">
                  <c:v>7064</c:v>
                </c:pt>
                <c:pt idx="17">
                  <c:v>-4688</c:v>
                </c:pt>
                <c:pt idx="18">
                  <c:v>22616</c:v>
                </c:pt>
                <c:pt idx="19">
                  <c:v>-136</c:v>
                </c:pt>
                <c:pt idx="20">
                  <c:v>11644</c:v>
                </c:pt>
                <c:pt idx="21">
                  <c:v>57720</c:v>
                </c:pt>
                <c:pt idx="22">
                  <c:v>-18826</c:v>
                </c:pt>
                <c:pt idx="23">
                  <c:v>-20610</c:v>
                </c:pt>
                <c:pt idx="24">
                  <c:v>-15870</c:v>
                </c:pt>
                <c:pt idx="25">
                  <c:v>-4870</c:v>
                </c:pt>
                <c:pt idx="26">
                  <c:v>-2933</c:v>
                </c:pt>
                <c:pt idx="27">
                  <c:v>10166</c:v>
                </c:pt>
                <c:pt idx="28">
                  <c:v>-3570</c:v>
                </c:pt>
                <c:pt idx="29">
                  <c:v>-17275</c:v>
                </c:pt>
                <c:pt idx="30">
                  <c:v>-7302</c:v>
                </c:pt>
                <c:pt idx="31">
                  <c:v>-13284</c:v>
                </c:pt>
                <c:pt idx="32">
                  <c:v>-16957</c:v>
                </c:pt>
                <c:pt idx="33">
                  <c:v>-17991</c:v>
                </c:pt>
                <c:pt idx="34">
                  <c:v>3291</c:v>
                </c:pt>
                <c:pt idx="35">
                  <c:v>-15828</c:v>
                </c:pt>
                <c:pt idx="36">
                  <c:v>-5057</c:v>
                </c:pt>
                <c:pt idx="37">
                  <c:v>52123</c:v>
                </c:pt>
                <c:pt idx="38">
                  <c:v>57755</c:v>
                </c:pt>
                <c:pt idx="39">
                  <c:v>21605</c:v>
                </c:pt>
                <c:pt idx="40">
                  <c:v>10418</c:v>
                </c:pt>
                <c:pt idx="41">
                  <c:v>-17829</c:v>
                </c:pt>
                <c:pt idx="42">
                  <c:v>-22952</c:v>
                </c:pt>
                <c:pt idx="43">
                  <c:v>-9551</c:v>
                </c:pt>
                <c:pt idx="44">
                  <c:v>-5678</c:v>
                </c:pt>
                <c:pt idx="45">
                  <c:v>-25550</c:v>
                </c:pt>
                <c:pt idx="46">
                  <c:v>1138</c:v>
                </c:pt>
                <c:pt idx="47">
                  <c:v>-8881</c:v>
                </c:pt>
                <c:pt idx="48">
                  <c:v>-6377</c:v>
                </c:pt>
                <c:pt idx="49">
                  <c:v>7207</c:v>
                </c:pt>
                <c:pt idx="50">
                  <c:v>-22394</c:v>
                </c:pt>
                <c:pt idx="51">
                  <c:v>-19432</c:v>
                </c:pt>
                <c:pt idx="52">
                  <c:v>-6073</c:v>
                </c:pt>
                <c:pt idx="53">
                  <c:v>-5203</c:v>
                </c:pt>
                <c:pt idx="54">
                  <c:v>4899</c:v>
                </c:pt>
                <c:pt idx="55">
                  <c:v>66243</c:v>
                </c:pt>
                <c:pt idx="56">
                  <c:v>-21326</c:v>
                </c:pt>
                <c:pt idx="57">
                  <c:v>-13859</c:v>
                </c:pt>
                <c:pt idx="58">
                  <c:v>-7450</c:v>
                </c:pt>
                <c:pt idx="59">
                  <c:v>-9388</c:v>
                </c:pt>
                <c:pt idx="60">
                  <c:v>-7293</c:v>
                </c:pt>
                <c:pt idx="61">
                  <c:v>616</c:v>
                </c:pt>
                <c:pt idx="62">
                  <c:v>-4023</c:v>
                </c:pt>
                <c:pt idx="63">
                  <c:v>26498</c:v>
                </c:pt>
                <c:pt idx="64">
                  <c:v>-4223</c:v>
                </c:pt>
                <c:pt idx="65">
                  <c:v>37620</c:v>
                </c:pt>
                <c:pt idx="66">
                  <c:v>-11119</c:v>
                </c:pt>
                <c:pt idx="67">
                  <c:v>-3912</c:v>
                </c:pt>
                <c:pt idx="68">
                  <c:v>81370</c:v>
                </c:pt>
                <c:pt idx="69">
                  <c:v>-13464</c:v>
                </c:pt>
                <c:pt idx="70">
                  <c:v>-6244</c:v>
                </c:pt>
                <c:pt idx="71">
                  <c:v>-13067</c:v>
                </c:pt>
                <c:pt idx="72">
                  <c:v>-26194</c:v>
                </c:pt>
                <c:pt idx="73">
                  <c:v>135296</c:v>
                </c:pt>
                <c:pt idx="74">
                  <c:v>-11739</c:v>
                </c:pt>
                <c:pt idx="75">
                  <c:v>-7535</c:v>
                </c:pt>
                <c:pt idx="76">
                  <c:v>-12899</c:v>
                </c:pt>
                <c:pt idx="77">
                  <c:v>-17502</c:v>
                </c:pt>
                <c:pt idx="78">
                  <c:v>-24496</c:v>
                </c:pt>
                <c:pt idx="79">
                  <c:v>509</c:v>
                </c:pt>
                <c:pt idx="80">
                  <c:v>-17389</c:v>
                </c:pt>
                <c:pt idx="81">
                  <c:v>-16422</c:v>
                </c:pt>
                <c:pt idx="82">
                  <c:v>-6482</c:v>
                </c:pt>
                <c:pt idx="83">
                  <c:v>-9819</c:v>
                </c:pt>
                <c:pt idx="84">
                  <c:v>2554</c:v>
                </c:pt>
                <c:pt idx="85">
                  <c:v>-2237</c:v>
                </c:pt>
                <c:pt idx="86">
                  <c:v>-22105</c:v>
                </c:pt>
                <c:pt idx="87">
                  <c:v>-9137</c:v>
                </c:pt>
                <c:pt idx="88">
                  <c:v>-437</c:v>
                </c:pt>
                <c:pt idx="89">
                  <c:v>-7516</c:v>
                </c:pt>
                <c:pt idx="90">
                  <c:v>-11867</c:v>
                </c:pt>
                <c:pt idx="91">
                  <c:v>-1889</c:v>
                </c:pt>
                <c:pt idx="92">
                  <c:v>-9646</c:v>
                </c:pt>
                <c:pt idx="93">
                  <c:v>-4551</c:v>
                </c:pt>
                <c:pt idx="94">
                  <c:v>-3161</c:v>
                </c:pt>
                <c:pt idx="95">
                  <c:v>-19608</c:v>
                </c:pt>
                <c:pt idx="96">
                  <c:v>37688</c:v>
                </c:pt>
                <c:pt idx="97">
                  <c:v>25966</c:v>
                </c:pt>
                <c:pt idx="98">
                  <c:v>9071</c:v>
                </c:pt>
                <c:pt idx="99">
                  <c:v>2859</c:v>
                </c:pt>
                <c:pt idx="100">
                  <c:v>-40</c:v>
                </c:pt>
                <c:pt idx="101">
                  <c:v>-14016</c:v>
                </c:pt>
                <c:pt idx="102">
                  <c:v>-544</c:v>
                </c:pt>
                <c:pt idx="103">
                  <c:v>-10842</c:v>
                </c:pt>
                <c:pt idx="104">
                  <c:v>-10312</c:v>
                </c:pt>
                <c:pt idx="105">
                  <c:v>9912</c:v>
                </c:pt>
                <c:pt idx="106">
                  <c:v>18024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C0504D"/>
                  </a:solidFill>
                  <a:ln>
                    <a:noFill/>
                  </a:ln>
                  <a:effectLst/>
                </c14:spPr>
              </c14:invertSolidFillFmt>
            </c:ext>
            <c:ext xmlns:c16="http://schemas.microsoft.com/office/drawing/2014/chart" uri="{C3380CC4-5D6E-409C-BE32-E72D297353CC}">
              <c16:uniqueId val="{00000000-AEAE-4973-A3FE-8E3DC29CB5D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"/>
        <c:overlap val="100"/>
        <c:axId val="126807424"/>
        <c:axId val="128189568"/>
      </c:barChart>
      <c:catAx>
        <c:axId val="12680742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8189568"/>
        <c:crosses val="autoZero"/>
        <c:auto val="0"/>
        <c:lblAlgn val="ctr"/>
        <c:lblOffset val="0"/>
        <c:tickMarkSkip val="1"/>
        <c:noMultiLvlLbl val="1"/>
      </c:catAx>
      <c:valAx>
        <c:axId val="128189568"/>
        <c:scaling>
          <c:orientation val="minMax"/>
          <c:max val="200000"/>
          <c:min val="-20000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85000"/>
                  <a:alpha val="50000"/>
                </a:schemeClr>
              </a:solidFill>
              <a:round/>
            </a:ln>
            <a:effectLst/>
          </c:spPr>
        </c:majorGridlines>
        <c:numFmt formatCode="#,##0;[Red]#,##0" sourceLinked="1"/>
        <c:majorTickMark val="none"/>
        <c:minorTickMark val="none"/>
        <c:tickLblPos val="nextTo"/>
        <c:spPr>
          <a:noFill/>
          <a:ln>
            <a:solidFill>
              <a:schemeClr val="accent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6807424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600" b="0" i="0" u="none" strike="noStrike" baseline="0">
                <a:solidFill>
                  <a:srgbClr val="000080"/>
                </a:solidFill>
                <a:latin typeface="Arial Black"/>
                <a:ea typeface="Arial Black"/>
                <a:cs typeface="Arial Black"/>
              </a:defRPr>
            </a:pPr>
            <a:r>
              <a:rPr lang="en-US" b="1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</a:rPr>
              <a:t>Cash Flow Projection</a:t>
            </a:r>
            <a:r>
              <a:rPr lang="en-US" b="1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</a:rPr>
              <a:t> (End of Month)</a:t>
            </a:r>
            <a:endParaRPr lang="en-US" b="1">
              <a:solidFill>
                <a:schemeClr val="tx1">
                  <a:lumMod val="65000"/>
                  <a:lumOff val="35000"/>
                </a:schemeClr>
              </a:solidFill>
              <a:latin typeface="+mn-lt"/>
            </a:endParaRPr>
          </a:p>
        </c:rich>
      </c:tx>
      <c:layout>
        <c:manualLayout>
          <c:xMode val="edge"/>
          <c:yMode val="edge"/>
          <c:x val="0.39747116225856383"/>
          <c:y val="3.1210471986753245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2.7487986942484728E-2"/>
          <c:y val="9.2298935170529506E-2"/>
          <c:w val="0.97251201305751522"/>
          <c:h val="0.78645154888046398"/>
        </c:manualLayout>
      </c:layout>
      <c:barChart>
        <c:barDir val="col"/>
        <c:grouping val="clustered"/>
        <c:varyColors val="0"/>
        <c:ser>
          <c:idx val="0"/>
          <c:order val="0"/>
          <c:tx>
            <c:v>Cash Flow Projection</c:v>
          </c:tx>
          <c:spPr>
            <a:solidFill>
              <a:schemeClr val="accent1"/>
            </a:solidFill>
            <a:ln w="12700">
              <a:noFill/>
              <a:prstDash val="solid"/>
            </a:ln>
          </c:spPr>
          <c:invertIfNegative val="0"/>
          <c:dLbls>
            <c:numFmt formatCode="#,##0;[Red]#,##0" sourceLinked="0"/>
            <c:spPr>
              <a:noFill/>
              <a:ln>
                <a:noFill/>
              </a:ln>
              <a:effectLst/>
            </c:spPr>
            <c:txPr>
              <a:bodyPr rot="-5400000" vert="horz" wrap="square" lIns="38100" tIns="19050" rIns="38100" bIns="19050" anchor="ctr">
                <a:spAutoFit/>
              </a:bodyPr>
              <a:lstStyle/>
              <a:p>
                <a:pPr>
                  <a:defRPr sz="900" baseline="0">
                    <a:solidFill>
                      <a:schemeClr val="tx1"/>
                    </a:solidFill>
                    <a:latin typeface="Calibri" panose="020F0502020204030204" pitchFamily="34" charset="0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eparator>,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'Cash Flow'!$B$4:$DD$4</c:f>
              <c:strCache>
                <c:ptCount val="107"/>
                <c:pt idx="0">
                  <c:v>Beginning</c:v>
                </c:pt>
                <c:pt idx="1">
                  <c:v>Mar-18</c:v>
                </c:pt>
                <c:pt idx="2">
                  <c:v>Apr-18</c:v>
                </c:pt>
                <c:pt idx="3">
                  <c:v>May-18</c:v>
                </c:pt>
                <c:pt idx="4">
                  <c:v>Jun-18</c:v>
                </c:pt>
                <c:pt idx="5">
                  <c:v>Jul-18</c:v>
                </c:pt>
                <c:pt idx="6">
                  <c:v>Aug-18</c:v>
                </c:pt>
                <c:pt idx="7">
                  <c:v>Sep-18</c:v>
                </c:pt>
                <c:pt idx="8">
                  <c:v>Oct-18</c:v>
                </c:pt>
                <c:pt idx="9">
                  <c:v>Nov-18</c:v>
                </c:pt>
                <c:pt idx="10">
                  <c:v>Dec-18</c:v>
                </c:pt>
                <c:pt idx="11">
                  <c:v>Jan-19</c:v>
                </c:pt>
                <c:pt idx="12">
                  <c:v>Feb-19</c:v>
                </c:pt>
                <c:pt idx="13">
                  <c:v>Mar-19</c:v>
                </c:pt>
                <c:pt idx="14">
                  <c:v>Apr-19</c:v>
                </c:pt>
                <c:pt idx="15">
                  <c:v>May-19</c:v>
                </c:pt>
                <c:pt idx="16">
                  <c:v>Jun-19</c:v>
                </c:pt>
                <c:pt idx="17">
                  <c:v>Jul-19</c:v>
                </c:pt>
                <c:pt idx="18">
                  <c:v>Aug-19</c:v>
                </c:pt>
                <c:pt idx="19">
                  <c:v>Sep-19</c:v>
                </c:pt>
                <c:pt idx="20">
                  <c:v>Oct-19</c:v>
                </c:pt>
                <c:pt idx="21">
                  <c:v>Nov-19</c:v>
                </c:pt>
                <c:pt idx="22">
                  <c:v>Dec-19</c:v>
                </c:pt>
                <c:pt idx="23">
                  <c:v>Jan-20</c:v>
                </c:pt>
                <c:pt idx="24">
                  <c:v>Feb-20</c:v>
                </c:pt>
                <c:pt idx="25">
                  <c:v>Mar-20</c:v>
                </c:pt>
                <c:pt idx="26">
                  <c:v>Apr-20</c:v>
                </c:pt>
                <c:pt idx="27">
                  <c:v>May-20</c:v>
                </c:pt>
                <c:pt idx="28">
                  <c:v>Jun-20</c:v>
                </c:pt>
                <c:pt idx="29">
                  <c:v>Jul-20</c:v>
                </c:pt>
                <c:pt idx="30">
                  <c:v>Aug-20</c:v>
                </c:pt>
                <c:pt idx="31">
                  <c:v>Sep-20</c:v>
                </c:pt>
                <c:pt idx="32">
                  <c:v>Oct-20</c:v>
                </c:pt>
                <c:pt idx="33">
                  <c:v>Nov-20</c:v>
                </c:pt>
                <c:pt idx="34">
                  <c:v>Dec-20</c:v>
                </c:pt>
                <c:pt idx="35">
                  <c:v>Jan-21</c:v>
                </c:pt>
                <c:pt idx="36">
                  <c:v>Feb-21</c:v>
                </c:pt>
                <c:pt idx="37">
                  <c:v>Mar-21</c:v>
                </c:pt>
                <c:pt idx="38">
                  <c:v>Apr-21</c:v>
                </c:pt>
                <c:pt idx="39">
                  <c:v>May-21</c:v>
                </c:pt>
                <c:pt idx="40">
                  <c:v>Jun-21</c:v>
                </c:pt>
                <c:pt idx="41">
                  <c:v>Jul-21</c:v>
                </c:pt>
                <c:pt idx="42">
                  <c:v>Aug-21</c:v>
                </c:pt>
                <c:pt idx="43">
                  <c:v>Sep-21</c:v>
                </c:pt>
                <c:pt idx="44">
                  <c:v>Oct-21</c:v>
                </c:pt>
                <c:pt idx="45">
                  <c:v>Nov-21</c:v>
                </c:pt>
                <c:pt idx="46">
                  <c:v>Dec-21</c:v>
                </c:pt>
                <c:pt idx="47">
                  <c:v>Jan-22</c:v>
                </c:pt>
                <c:pt idx="48">
                  <c:v>Feb-22</c:v>
                </c:pt>
                <c:pt idx="49">
                  <c:v>Mar-22</c:v>
                </c:pt>
                <c:pt idx="50">
                  <c:v>Apr-22</c:v>
                </c:pt>
                <c:pt idx="51">
                  <c:v>May-22</c:v>
                </c:pt>
                <c:pt idx="52">
                  <c:v>Jun-22</c:v>
                </c:pt>
                <c:pt idx="53">
                  <c:v>Jul-22</c:v>
                </c:pt>
                <c:pt idx="54">
                  <c:v>Aug-22</c:v>
                </c:pt>
                <c:pt idx="55">
                  <c:v>Sep-22</c:v>
                </c:pt>
                <c:pt idx="56">
                  <c:v>Oct-22</c:v>
                </c:pt>
                <c:pt idx="57">
                  <c:v>Nov-22</c:v>
                </c:pt>
                <c:pt idx="58">
                  <c:v>Dec-22</c:v>
                </c:pt>
                <c:pt idx="59">
                  <c:v>Jan-23</c:v>
                </c:pt>
                <c:pt idx="60">
                  <c:v>Feb-23</c:v>
                </c:pt>
                <c:pt idx="61">
                  <c:v>Mar-23</c:v>
                </c:pt>
                <c:pt idx="62">
                  <c:v>Apr-23</c:v>
                </c:pt>
                <c:pt idx="63">
                  <c:v>May-23</c:v>
                </c:pt>
                <c:pt idx="64">
                  <c:v>Jun-23</c:v>
                </c:pt>
                <c:pt idx="65">
                  <c:v>Jul-23</c:v>
                </c:pt>
                <c:pt idx="66">
                  <c:v>Aug-23</c:v>
                </c:pt>
                <c:pt idx="67">
                  <c:v>Sep-23</c:v>
                </c:pt>
                <c:pt idx="68">
                  <c:v>Oct-23</c:v>
                </c:pt>
                <c:pt idx="69">
                  <c:v>Nov-23</c:v>
                </c:pt>
                <c:pt idx="70">
                  <c:v>Dec-23</c:v>
                </c:pt>
                <c:pt idx="71">
                  <c:v>Jan-24</c:v>
                </c:pt>
                <c:pt idx="72">
                  <c:v>Feb-24</c:v>
                </c:pt>
                <c:pt idx="73">
                  <c:v>Mar-24</c:v>
                </c:pt>
                <c:pt idx="74">
                  <c:v>Apr-24</c:v>
                </c:pt>
                <c:pt idx="75">
                  <c:v>May-24</c:v>
                </c:pt>
                <c:pt idx="76">
                  <c:v>Jun-24</c:v>
                </c:pt>
                <c:pt idx="77">
                  <c:v>Jul-24</c:v>
                </c:pt>
                <c:pt idx="78">
                  <c:v>Aug-24</c:v>
                </c:pt>
                <c:pt idx="79">
                  <c:v>Sep-24</c:v>
                </c:pt>
                <c:pt idx="80">
                  <c:v>Oct-24</c:v>
                </c:pt>
                <c:pt idx="81">
                  <c:v>Nov-24</c:v>
                </c:pt>
                <c:pt idx="82">
                  <c:v>Dec-24</c:v>
                </c:pt>
                <c:pt idx="83">
                  <c:v>Jan-25</c:v>
                </c:pt>
                <c:pt idx="84">
                  <c:v>Feb-25</c:v>
                </c:pt>
                <c:pt idx="85">
                  <c:v>Mar-25</c:v>
                </c:pt>
                <c:pt idx="86">
                  <c:v>Apr-25</c:v>
                </c:pt>
                <c:pt idx="87">
                  <c:v>May-25</c:v>
                </c:pt>
                <c:pt idx="88">
                  <c:v>Jun-25</c:v>
                </c:pt>
                <c:pt idx="89">
                  <c:v>Jul-25</c:v>
                </c:pt>
                <c:pt idx="90">
                  <c:v>Aug-25</c:v>
                </c:pt>
                <c:pt idx="91">
                  <c:v>Sep-25</c:v>
                </c:pt>
                <c:pt idx="92">
                  <c:v>Oct-25</c:v>
                </c:pt>
                <c:pt idx="93">
                  <c:v>Nov-25</c:v>
                </c:pt>
                <c:pt idx="94">
                  <c:v>Dec-25</c:v>
                </c:pt>
                <c:pt idx="95">
                  <c:v>Jan-26</c:v>
                </c:pt>
                <c:pt idx="96">
                  <c:v>Feb-26</c:v>
                </c:pt>
                <c:pt idx="97">
                  <c:v>Mar-26</c:v>
                </c:pt>
                <c:pt idx="98">
                  <c:v>Apr-26</c:v>
                </c:pt>
                <c:pt idx="99">
                  <c:v>May-26</c:v>
                </c:pt>
                <c:pt idx="100">
                  <c:v>Jun-26</c:v>
                </c:pt>
                <c:pt idx="101">
                  <c:v>Jul-26</c:v>
                </c:pt>
                <c:pt idx="102">
                  <c:v>Aug-26</c:v>
                </c:pt>
                <c:pt idx="103">
                  <c:v>Sep-26</c:v>
                </c:pt>
                <c:pt idx="104">
                  <c:v>Oct-26</c:v>
                </c:pt>
                <c:pt idx="105">
                  <c:v>Nov-26</c:v>
                </c:pt>
                <c:pt idx="106">
                  <c:v>Dec-26</c:v>
                </c:pt>
              </c:strCache>
            </c:strRef>
          </c:cat>
          <c:val>
            <c:numRef>
              <c:f>'Cash Flow'!$B$99:$DD$99</c:f>
              <c:numCache>
                <c:formatCode>#,##0</c:formatCode>
                <c:ptCount val="107"/>
                <c:pt idx="0">
                  <c:v>150000</c:v>
                </c:pt>
                <c:pt idx="1">
                  <c:v>136665</c:v>
                </c:pt>
                <c:pt idx="2">
                  <c:v>111107</c:v>
                </c:pt>
                <c:pt idx="3">
                  <c:v>84067</c:v>
                </c:pt>
                <c:pt idx="4">
                  <c:v>77593</c:v>
                </c:pt>
                <c:pt idx="5">
                  <c:v>44268</c:v>
                </c:pt>
                <c:pt idx="6">
                  <c:v>26188</c:v>
                </c:pt>
                <c:pt idx="7">
                  <c:v>26693</c:v>
                </c:pt>
                <c:pt idx="8">
                  <c:v>5642</c:v>
                </c:pt>
                <c:pt idx="9">
                  <c:v>944</c:v>
                </c:pt>
                <c:pt idx="10">
                  <c:v>7902</c:v>
                </c:pt>
                <c:pt idx="11">
                  <c:v>34696</c:v>
                </c:pt>
                <c:pt idx="12">
                  <c:v>37724</c:v>
                </c:pt>
                <c:pt idx="13">
                  <c:v>55105</c:v>
                </c:pt>
                <c:pt idx="14">
                  <c:v>63169</c:v>
                </c:pt>
                <c:pt idx="15">
                  <c:v>55745</c:v>
                </c:pt>
                <c:pt idx="16">
                  <c:v>62809</c:v>
                </c:pt>
                <c:pt idx="17">
                  <c:v>58121</c:v>
                </c:pt>
                <c:pt idx="18">
                  <c:v>80737</c:v>
                </c:pt>
                <c:pt idx="19">
                  <c:v>80601</c:v>
                </c:pt>
                <c:pt idx="20">
                  <c:v>92245</c:v>
                </c:pt>
                <c:pt idx="21">
                  <c:v>149965</c:v>
                </c:pt>
                <c:pt idx="22">
                  <c:v>131139</c:v>
                </c:pt>
                <c:pt idx="23">
                  <c:v>110529</c:v>
                </c:pt>
                <c:pt idx="24">
                  <c:v>94659</c:v>
                </c:pt>
                <c:pt idx="25">
                  <c:v>89789</c:v>
                </c:pt>
                <c:pt idx="26">
                  <c:v>86856</c:v>
                </c:pt>
                <c:pt idx="27">
                  <c:v>97022</c:v>
                </c:pt>
                <c:pt idx="28">
                  <c:v>93452</c:v>
                </c:pt>
                <c:pt idx="29">
                  <c:v>76177</c:v>
                </c:pt>
                <c:pt idx="30">
                  <c:v>68875</c:v>
                </c:pt>
                <c:pt idx="31">
                  <c:v>55591</c:v>
                </c:pt>
                <c:pt idx="32">
                  <c:v>38634</c:v>
                </c:pt>
                <c:pt idx="33">
                  <c:v>20643</c:v>
                </c:pt>
                <c:pt idx="34">
                  <c:v>23934</c:v>
                </c:pt>
                <c:pt idx="35">
                  <c:v>8106</c:v>
                </c:pt>
                <c:pt idx="36">
                  <c:v>3049</c:v>
                </c:pt>
                <c:pt idx="37">
                  <c:v>55172</c:v>
                </c:pt>
                <c:pt idx="38">
                  <c:v>112927</c:v>
                </c:pt>
                <c:pt idx="39">
                  <c:v>134532</c:v>
                </c:pt>
                <c:pt idx="40">
                  <c:v>144950</c:v>
                </c:pt>
                <c:pt idx="41">
                  <c:v>127121</c:v>
                </c:pt>
                <c:pt idx="42">
                  <c:v>104169</c:v>
                </c:pt>
                <c:pt idx="43">
                  <c:v>94618</c:v>
                </c:pt>
                <c:pt idx="44">
                  <c:v>88940</c:v>
                </c:pt>
                <c:pt idx="45">
                  <c:v>63390</c:v>
                </c:pt>
                <c:pt idx="46">
                  <c:v>64528</c:v>
                </c:pt>
                <c:pt idx="47">
                  <c:v>55647</c:v>
                </c:pt>
                <c:pt idx="48">
                  <c:v>49270</c:v>
                </c:pt>
                <c:pt idx="49">
                  <c:v>56477</c:v>
                </c:pt>
                <c:pt idx="50">
                  <c:v>34083</c:v>
                </c:pt>
                <c:pt idx="51">
                  <c:v>14651</c:v>
                </c:pt>
                <c:pt idx="52">
                  <c:v>8578</c:v>
                </c:pt>
                <c:pt idx="53">
                  <c:v>3375</c:v>
                </c:pt>
                <c:pt idx="54">
                  <c:v>8274</c:v>
                </c:pt>
                <c:pt idx="55">
                  <c:v>74517</c:v>
                </c:pt>
                <c:pt idx="56">
                  <c:v>53191</c:v>
                </c:pt>
                <c:pt idx="57">
                  <c:v>39332</c:v>
                </c:pt>
                <c:pt idx="58">
                  <c:v>31882</c:v>
                </c:pt>
                <c:pt idx="59">
                  <c:v>22494</c:v>
                </c:pt>
                <c:pt idx="60">
                  <c:v>15201</c:v>
                </c:pt>
                <c:pt idx="61">
                  <c:v>15817</c:v>
                </c:pt>
                <c:pt idx="62">
                  <c:v>11794</c:v>
                </c:pt>
                <c:pt idx="63">
                  <c:v>38292</c:v>
                </c:pt>
                <c:pt idx="64">
                  <c:v>34069</c:v>
                </c:pt>
                <c:pt idx="65">
                  <c:v>71689</c:v>
                </c:pt>
                <c:pt idx="66">
                  <c:v>60570</c:v>
                </c:pt>
                <c:pt idx="67">
                  <c:v>56658</c:v>
                </c:pt>
                <c:pt idx="68">
                  <c:v>138028</c:v>
                </c:pt>
                <c:pt idx="69">
                  <c:v>124564</c:v>
                </c:pt>
                <c:pt idx="70">
                  <c:v>118320</c:v>
                </c:pt>
                <c:pt idx="71">
                  <c:v>105253</c:v>
                </c:pt>
                <c:pt idx="72">
                  <c:v>79059</c:v>
                </c:pt>
                <c:pt idx="73">
                  <c:v>214355</c:v>
                </c:pt>
                <c:pt idx="74">
                  <c:v>202616</c:v>
                </c:pt>
                <c:pt idx="75">
                  <c:v>195081</c:v>
                </c:pt>
                <c:pt idx="76">
                  <c:v>182182</c:v>
                </c:pt>
                <c:pt idx="77">
                  <c:v>164680</c:v>
                </c:pt>
                <c:pt idx="78">
                  <c:v>140184</c:v>
                </c:pt>
                <c:pt idx="79">
                  <c:v>140693</c:v>
                </c:pt>
                <c:pt idx="80">
                  <c:v>123304</c:v>
                </c:pt>
                <c:pt idx="81">
                  <c:v>106882</c:v>
                </c:pt>
                <c:pt idx="82">
                  <c:v>100400</c:v>
                </c:pt>
                <c:pt idx="83">
                  <c:v>90581</c:v>
                </c:pt>
                <c:pt idx="84">
                  <c:v>93135</c:v>
                </c:pt>
                <c:pt idx="85">
                  <c:v>90898</c:v>
                </c:pt>
                <c:pt idx="86">
                  <c:v>68793</c:v>
                </c:pt>
                <c:pt idx="87">
                  <c:v>59656</c:v>
                </c:pt>
                <c:pt idx="88">
                  <c:v>59219</c:v>
                </c:pt>
                <c:pt idx="89">
                  <c:v>51703</c:v>
                </c:pt>
                <c:pt idx="90">
                  <c:v>39836</c:v>
                </c:pt>
                <c:pt idx="91">
                  <c:v>37947</c:v>
                </c:pt>
                <c:pt idx="92">
                  <c:v>28301</c:v>
                </c:pt>
                <c:pt idx="93">
                  <c:v>23750</c:v>
                </c:pt>
                <c:pt idx="94">
                  <c:v>20589</c:v>
                </c:pt>
                <c:pt idx="95">
                  <c:v>981</c:v>
                </c:pt>
                <c:pt idx="96">
                  <c:v>38669</c:v>
                </c:pt>
                <c:pt idx="97">
                  <c:v>64635</c:v>
                </c:pt>
                <c:pt idx="98">
                  <c:v>73706</c:v>
                </c:pt>
                <c:pt idx="99">
                  <c:v>76565</c:v>
                </c:pt>
                <c:pt idx="100">
                  <c:v>76525</c:v>
                </c:pt>
                <c:pt idx="101">
                  <c:v>62509</c:v>
                </c:pt>
                <c:pt idx="102">
                  <c:v>61965</c:v>
                </c:pt>
                <c:pt idx="103">
                  <c:v>51123</c:v>
                </c:pt>
                <c:pt idx="104">
                  <c:v>40811</c:v>
                </c:pt>
                <c:pt idx="105">
                  <c:v>50723</c:v>
                </c:pt>
                <c:pt idx="106">
                  <c:v>68747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E27F-4A56-AE58-71B88A0F040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"/>
        <c:axId val="124441728"/>
        <c:axId val="124443648"/>
      </c:barChart>
      <c:lineChart>
        <c:grouping val="standard"/>
        <c:varyColors val="0"/>
        <c:ser>
          <c:idx val="2"/>
          <c:order val="1"/>
          <c:tx>
            <c:v>Month Net Savings</c:v>
          </c:tx>
          <c:spPr>
            <a:ln w="19050" cap="rnd">
              <a:solidFill>
                <a:srgbClr val="00B050">
                  <a:alpha val="30000"/>
                </a:srgbClr>
              </a:solidFill>
            </a:ln>
          </c:spPr>
          <c:marker>
            <c:spPr>
              <a:solidFill>
                <a:srgbClr val="00B050">
                  <a:alpha val="50000"/>
                </a:srgbClr>
              </a:solidFill>
              <a:ln>
                <a:noFill/>
              </a:ln>
            </c:spPr>
          </c:marker>
          <c:cat>
            <c:strRef>
              <c:f>'Cash Flow'!$B$4:$CR$4</c:f>
              <c:strCache>
                <c:ptCount val="95"/>
                <c:pt idx="0">
                  <c:v>Beginning</c:v>
                </c:pt>
                <c:pt idx="1">
                  <c:v>Mar-18</c:v>
                </c:pt>
                <c:pt idx="2">
                  <c:v>Apr-18</c:v>
                </c:pt>
                <c:pt idx="3">
                  <c:v>May-18</c:v>
                </c:pt>
                <c:pt idx="4">
                  <c:v>Jun-18</c:v>
                </c:pt>
                <c:pt idx="5">
                  <c:v>Jul-18</c:v>
                </c:pt>
                <c:pt idx="6">
                  <c:v>Aug-18</c:v>
                </c:pt>
                <c:pt idx="7">
                  <c:v>Sep-18</c:v>
                </c:pt>
                <c:pt idx="8">
                  <c:v>Oct-18</c:v>
                </c:pt>
                <c:pt idx="9">
                  <c:v>Nov-18</c:v>
                </c:pt>
                <c:pt idx="10">
                  <c:v>Dec-18</c:v>
                </c:pt>
                <c:pt idx="11">
                  <c:v>Jan-19</c:v>
                </c:pt>
                <c:pt idx="12">
                  <c:v>Feb-19</c:v>
                </c:pt>
                <c:pt idx="13">
                  <c:v>Mar-19</c:v>
                </c:pt>
                <c:pt idx="14">
                  <c:v>Apr-19</c:v>
                </c:pt>
                <c:pt idx="15">
                  <c:v>May-19</c:v>
                </c:pt>
                <c:pt idx="16">
                  <c:v>Jun-19</c:v>
                </c:pt>
                <c:pt idx="17">
                  <c:v>Jul-19</c:v>
                </c:pt>
                <c:pt idx="18">
                  <c:v>Aug-19</c:v>
                </c:pt>
                <c:pt idx="19">
                  <c:v>Sep-19</c:v>
                </c:pt>
                <c:pt idx="20">
                  <c:v>Oct-19</c:v>
                </c:pt>
                <c:pt idx="21">
                  <c:v>Nov-19</c:v>
                </c:pt>
                <c:pt idx="22">
                  <c:v>Dec-19</c:v>
                </c:pt>
                <c:pt idx="23">
                  <c:v>Jan-20</c:v>
                </c:pt>
                <c:pt idx="24">
                  <c:v>Feb-20</c:v>
                </c:pt>
                <c:pt idx="25">
                  <c:v>Mar-20</c:v>
                </c:pt>
                <c:pt idx="26">
                  <c:v>Apr-20</c:v>
                </c:pt>
                <c:pt idx="27">
                  <c:v>May-20</c:v>
                </c:pt>
                <c:pt idx="28">
                  <c:v>Jun-20</c:v>
                </c:pt>
                <c:pt idx="29">
                  <c:v>Jul-20</c:v>
                </c:pt>
                <c:pt idx="30">
                  <c:v>Aug-20</c:v>
                </c:pt>
                <c:pt idx="31">
                  <c:v>Sep-20</c:v>
                </c:pt>
                <c:pt idx="32">
                  <c:v>Oct-20</c:v>
                </c:pt>
                <c:pt idx="33">
                  <c:v>Nov-20</c:v>
                </c:pt>
                <c:pt idx="34">
                  <c:v>Dec-20</c:v>
                </c:pt>
                <c:pt idx="35">
                  <c:v>Jan-21</c:v>
                </c:pt>
                <c:pt idx="36">
                  <c:v>Feb-21</c:v>
                </c:pt>
                <c:pt idx="37">
                  <c:v>Mar-21</c:v>
                </c:pt>
                <c:pt idx="38">
                  <c:v>Apr-21</c:v>
                </c:pt>
                <c:pt idx="39">
                  <c:v>May-21</c:v>
                </c:pt>
                <c:pt idx="40">
                  <c:v>Jun-21</c:v>
                </c:pt>
                <c:pt idx="41">
                  <c:v>Jul-21</c:v>
                </c:pt>
                <c:pt idx="42">
                  <c:v>Aug-21</c:v>
                </c:pt>
                <c:pt idx="43">
                  <c:v>Sep-21</c:v>
                </c:pt>
                <c:pt idx="44">
                  <c:v>Oct-21</c:v>
                </c:pt>
                <c:pt idx="45">
                  <c:v>Nov-21</c:v>
                </c:pt>
                <c:pt idx="46">
                  <c:v>Dec-21</c:v>
                </c:pt>
                <c:pt idx="47">
                  <c:v>Jan-22</c:v>
                </c:pt>
                <c:pt idx="48">
                  <c:v>Feb-22</c:v>
                </c:pt>
                <c:pt idx="49">
                  <c:v>Mar-22</c:v>
                </c:pt>
                <c:pt idx="50">
                  <c:v>Apr-22</c:v>
                </c:pt>
                <c:pt idx="51">
                  <c:v>May-22</c:v>
                </c:pt>
                <c:pt idx="52">
                  <c:v>Jun-22</c:v>
                </c:pt>
                <c:pt idx="53">
                  <c:v>Jul-22</c:v>
                </c:pt>
                <c:pt idx="54">
                  <c:v>Aug-22</c:v>
                </c:pt>
                <c:pt idx="55">
                  <c:v>Sep-22</c:v>
                </c:pt>
                <c:pt idx="56">
                  <c:v>Oct-22</c:v>
                </c:pt>
                <c:pt idx="57">
                  <c:v>Nov-22</c:v>
                </c:pt>
                <c:pt idx="58">
                  <c:v>Dec-22</c:v>
                </c:pt>
                <c:pt idx="59">
                  <c:v>Jan-23</c:v>
                </c:pt>
                <c:pt idx="60">
                  <c:v>Feb-23</c:v>
                </c:pt>
                <c:pt idx="61">
                  <c:v>Mar-23</c:v>
                </c:pt>
                <c:pt idx="62">
                  <c:v>Apr-23</c:v>
                </c:pt>
                <c:pt idx="63">
                  <c:v>May-23</c:v>
                </c:pt>
                <c:pt idx="64">
                  <c:v>Jun-23</c:v>
                </c:pt>
                <c:pt idx="65">
                  <c:v>Jul-23</c:v>
                </c:pt>
                <c:pt idx="66">
                  <c:v>Aug-23</c:v>
                </c:pt>
                <c:pt idx="67">
                  <c:v>Sep-23</c:v>
                </c:pt>
                <c:pt idx="68">
                  <c:v>Oct-23</c:v>
                </c:pt>
                <c:pt idx="69">
                  <c:v>Nov-23</c:v>
                </c:pt>
                <c:pt idx="70">
                  <c:v>Dec-23</c:v>
                </c:pt>
                <c:pt idx="71">
                  <c:v>Jan-24</c:v>
                </c:pt>
                <c:pt idx="72">
                  <c:v>Feb-24</c:v>
                </c:pt>
                <c:pt idx="73">
                  <c:v>Mar-24</c:v>
                </c:pt>
                <c:pt idx="74">
                  <c:v>Apr-24</c:v>
                </c:pt>
                <c:pt idx="75">
                  <c:v>May-24</c:v>
                </c:pt>
                <c:pt idx="76">
                  <c:v>Jun-24</c:v>
                </c:pt>
                <c:pt idx="77">
                  <c:v>Jul-24</c:v>
                </c:pt>
                <c:pt idx="78">
                  <c:v>Aug-24</c:v>
                </c:pt>
                <c:pt idx="79">
                  <c:v>Sep-24</c:v>
                </c:pt>
                <c:pt idx="80">
                  <c:v>Oct-24</c:v>
                </c:pt>
                <c:pt idx="81">
                  <c:v>Nov-24</c:v>
                </c:pt>
                <c:pt idx="82">
                  <c:v>Dec-24</c:v>
                </c:pt>
                <c:pt idx="83">
                  <c:v>Jan-25</c:v>
                </c:pt>
                <c:pt idx="84">
                  <c:v>Feb-25</c:v>
                </c:pt>
                <c:pt idx="85">
                  <c:v>Mar-25</c:v>
                </c:pt>
                <c:pt idx="86">
                  <c:v>Apr-25</c:v>
                </c:pt>
                <c:pt idx="87">
                  <c:v>May-25</c:v>
                </c:pt>
                <c:pt idx="88">
                  <c:v>Jun-25</c:v>
                </c:pt>
                <c:pt idx="89">
                  <c:v>Jul-25</c:v>
                </c:pt>
                <c:pt idx="90">
                  <c:v>Aug-25</c:v>
                </c:pt>
                <c:pt idx="91">
                  <c:v>Sep-25</c:v>
                </c:pt>
                <c:pt idx="92">
                  <c:v>Oct-25</c:v>
                </c:pt>
                <c:pt idx="93">
                  <c:v>Nov-25</c:v>
                </c:pt>
                <c:pt idx="94">
                  <c:v>Dec-25</c:v>
                </c:pt>
              </c:strCache>
            </c:strRef>
          </c:cat>
          <c:val>
            <c:numRef>
              <c:f>'Cash Flow'!$B$113:$DD$113</c:f>
              <c:numCache>
                <c:formatCode>#,##0;[Red]#,##0</c:formatCode>
                <c:ptCount val="107"/>
                <c:pt idx="1">
                  <c:v>5000</c:v>
                </c:pt>
                <c:pt idx="2">
                  <c:v>5000</c:v>
                </c:pt>
                <c:pt idx="3">
                  <c:v>5000</c:v>
                </c:pt>
                <c:pt idx="4">
                  <c:v>5000</c:v>
                </c:pt>
                <c:pt idx="5">
                  <c:v>5000</c:v>
                </c:pt>
                <c:pt idx="6">
                  <c:v>5000</c:v>
                </c:pt>
                <c:pt idx="7">
                  <c:v>0</c:v>
                </c:pt>
                <c:pt idx="8">
                  <c:v>0</c:v>
                </c:pt>
                <c:pt idx="9">
                  <c:v>-25000</c:v>
                </c:pt>
                <c:pt idx="10">
                  <c:v>0</c:v>
                </c:pt>
                <c:pt idx="11">
                  <c:v>5000</c:v>
                </c:pt>
                <c:pt idx="12">
                  <c:v>5000</c:v>
                </c:pt>
                <c:pt idx="13">
                  <c:v>5000</c:v>
                </c:pt>
                <c:pt idx="14">
                  <c:v>5000</c:v>
                </c:pt>
                <c:pt idx="15">
                  <c:v>5000</c:v>
                </c:pt>
                <c:pt idx="16">
                  <c:v>5000</c:v>
                </c:pt>
                <c:pt idx="17">
                  <c:v>5000</c:v>
                </c:pt>
                <c:pt idx="18">
                  <c:v>5000</c:v>
                </c:pt>
                <c:pt idx="19">
                  <c:v>5000</c:v>
                </c:pt>
                <c:pt idx="20">
                  <c:v>5000</c:v>
                </c:pt>
                <c:pt idx="21">
                  <c:v>5000</c:v>
                </c:pt>
                <c:pt idx="22">
                  <c:v>5000</c:v>
                </c:pt>
                <c:pt idx="23">
                  <c:v>5000</c:v>
                </c:pt>
                <c:pt idx="24">
                  <c:v>5000</c:v>
                </c:pt>
                <c:pt idx="25">
                  <c:v>5000</c:v>
                </c:pt>
                <c:pt idx="26">
                  <c:v>5000</c:v>
                </c:pt>
                <c:pt idx="27">
                  <c:v>5000</c:v>
                </c:pt>
                <c:pt idx="28">
                  <c:v>5000</c:v>
                </c:pt>
                <c:pt idx="29">
                  <c:v>5000</c:v>
                </c:pt>
                <c:pt idx="30">
                  <c:v>5000</c:v>
                </c:pt>
                <c:pt idx="31">
                  <c:v>5000</c:v>
                </c:pt>
                <c:pt idx="32">
                  <c:v>5000</c:v>
                </c:pt>
                <c:pt idx="33">
                  <c:v>5000</c:v>
                </c:pt>
                <c:pt idx="34">
                  <c:v>5000</c:v>
                </c:pt>
                <c:pt idx="35">
                  <c:v>5000</c:v>
                </c:pt>
                <c:pt idx="36">
                  <c:v>5000</c:v>
                </c:pt>
                <c:pt idx="37">
                  <c:v>5000</c:v>
                </c:pt>
                <c:pt idx="38">
                  <c:v>5000</c:v>
                </c:pt>
                <c:pt idx="39">
                  <c:v>5000</c:v>
                </c:pt>
                <c:pt idx="40">
                  <c:v>5000</c:v>
                </c:pt>
                <c:pt idx="41">
                  <c:v>5000</c:v>
                </c:pt>
                <c:pt idx="42">
                  <c:v>5000</c:v>
                </c:pt>
                <c:pt idx="43">
                  <c:v>5000</c:v>
                </c:pt>
                <c:pt idx="44">
                  <c:v>5000</c:v>
                </c:pt>
                <c:pt idx="45">
                  <c:v>5000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-10000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23623</c:v>
                </c:pt>
                <c:pt idx="64">
                  <c:v>9319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12-E27F-4A56-AE58-71B88A0F0408}"/>
            </c:ext>
          </c:extLst>
        </c:ser>
        <c:ser>
          <c:idx val="1"/>
          <c:order val="2"/>
          <c:tx>
            <c:v>Cash on Hand Minimum Alert</c:v>
          </c:tx>
          <c:spPr>
            <a:ln w="19050" cap="sq">
              <a:solidFill>
                <a:srgbClr val="FF6161">
                  <a:alpha val="50000"/>
                </a:srgbClr>
              </a:solidFill>
              <a:prstDash val="solid"/>
            </a:ln>
          </c:spPr>
          <c:marker>
            <c:symbol val="square"/>
            <c:size val="6"/>
            <c:spPr>
              <a:noFill/>
              <a:ln w="9525">
                <a:noFill/>
              </a:ln>
            </c:spPr>
          </c:marker>
          <c:cat>
            <c:strRef>
              <c:f>'Cash Flow'!$B$4:$CR$4</c:f>
              <c:strCache>
                <c:ptCount val="95"/>
                <c:pt idx="0">
                  <c:v>Beginning</c:v>
                </c:pt>
                <c:pt idx="1">
                  <c:v>Mar-18</c:v>
                </c:pt>
                <c:pt idx="2">
                  <c:v>Apr-18</c:v>
                </c:pt>
                <c:pt idx="3">
                  <c:v>May-18</c:v>
                </c:pt>
                <c:pt idx="4">
                  <c:v>Jun-18</c:v>
                </c:pt>
                <c:pt idx="5">
                  <c:v>Jul-18</c:v>
                </c:pt>
                <c:pt idx="6">
                  <c:v>Aug-18</c:v>
                </c:pt>
                <c:pt idx="7">
                  <c:v>Sep-18</c:v>
                </c:pt>
                <c:pt idx="8">
                  <c:v>Oct-18</c:v>
                </c:pt>
                <c:pt idx="9">
                  <c:v>Nov-18</c:v>
                </c:pt>
                <c:pt idx="10">
                  <c:v>Dec-18</c:v>
                </c:pt>
                <c:pt idx="11">
                  <c:v>Jan-19</c:v>
                </c:pt>
                <c:pt idx="12">
                  <c:v>Feb-19</c:v>
                </c:pt>
                <c:pt idx="13">
                  <c:v>Mar-19</c:v>
                </c:pt>
                <c:pt idx="14">
                  <c:v>Apr-19</c:v>
                </c:pt>
                <c:pt idx="15">
                  <c:v>May-19</c:v>
                </c:pt>
                <c:pt idx="16">
                  <c:v>Jun-19</c:v>
                </c:pt>
                <c:pt idx="17">
                  <c:v>Jul-19</c:v>
                </c:pt>
                <c:pt idx="18">
                  <c:v>Aug-19</c:v>
                </c:pt>
                <c:pt idx="19">
                  <c:v>Sep-19</c:v>
                </c:pt>
                <c:pt idx="20">
                  <c:v>Oct-19</c:v>
                </c:pt>
                <c:pt idx="21">
                  <c:v>Nov-19</c:v>
                </c:pt>
                <c:pt idx="22">
                  <c:v>Dec-19</c:v>
                </c:pt>
                <c:pt idx="23">
                  <c:v>Jan-20</c:v>
                </c:pt>
                <c:pt idx="24">
                  <c:v>Feb-20</c:v>
                </c:pt>
                <c:pt idx="25">
                  <c:v>Mar-20</c:v>
                </c:pt>
                <c:pt idx="26">
                  <c:v>Apr-20</c:v>
                </c:pt>
                <c:pt idx="27">
                  <c:v>May-20</c:v>
                </c:pt>
                <c:pt idx="28">
                  <c:v>Jun-20</c:v>
                </c:pt>
                <c:pt idx="29">
                  <c:v>Jul-20</c:v>
                </c:pt>
                <c:pt idx="30">
                  <c:v>Aug-20</c:v>
                </c:pt>
                <c:pt idx="31">
                  <c:v>Sep-20</c:v>
                </c:pt>
                <c:pt idx="32">
                  <c:v>Oct-20</c:v>
                </c:pt>
                <c:pt idx="33">
                  <c:v>Nov-20</c:v>
                </c:pt>
                <c:pt idx="34">
                  <c:v>Dec-20</c:v>
                </c:pt>
                <c:pt idx="35">
                  <c:v>Jan-21</c:v>
                </c:pt>
                <c:pt idx="36">
                  <c:v>Feb-21</c:v>
                </c:pt>
                <c:pt idx="37">
                  <c:v>Mar-21</c:v>
                </c:pt>
                <c:pt idx="38">
                  <c:v>Apr-21</c:v>
                </c:pt>
                <c:pt idx="39">
                  <c:v>May-21</c:v>
                </c:pt>
                <c:pt idx="40">
                  <c:v>Jun-21</c:v>
                </c:pt>
                <c:pt idx="41">
                  <c:v>Jul-21</c:v>
                </c:pt>
                <c:pt idx="42">
                  <c:v>Aug-21</c:v>
                </c:pt>
                <c:pt idx="43">
                  <c:v>Sep-21</c:v>
                </c:pt>
                <c:pt idx="44">
                  <c:v>Oct-21</c:v>
                </c:pt>
                <c:pt idx="45">
                  <c:v>Nov-21</c:v>
                </c:pt>
                <c:pt idx="46">
                  <c:v>Dec-21</c:v>
                </c:pt>
                <c:pt idx="47">
                  <c:v>Jan-22</c:v>
                </c:pt>
                <c:pt idx="48">
                  <c:v>Feb-22</c:v>
                </c:pt>
                <c:pt idx="49">
                  <c:v>Mar-22</c:v>
                </c:pt>
                <c:pt idx="50">
                  <c:v>Apr-22</c:v>
                </c:pt>
                <c:pt idx="51">
                  <c:v>May-22</c:v>
                </c:pt>
                <c:pt idx="52">
                  <c:v>Jun-22</c:v>
                </c:pt>
                <c:pt idx="53">
                  <c:v>Jul-22</c:v>
                </c:pt>
                <c:pt idx="54">
                  <c:v>Aug-22</c:v>
                </c:pt>
                <c:pt idx="55">
                  <c:v>Sep-22</c:v>
                </c:pt>
                <c:pt idx="56">
                  <c:v>Oct-22</c:v>
                </c:pt>
                <c:pt idx="57">
                  <c:v>Nov-22</c:v>
                </c:pt>
                <c:pt idx="58">
                  <c:v>Dec-22</c:v>
                </c:pt>
                <c:pt idx="59">
                  <c:v>Jan-23</c:v>
                </c:pt>
                <c:pt idx="60">
                  <c:v>Feb-23</c:v>
                </c:pt>
                <c:pt idx="61">
                  <c:v>Mar-23</c:v>
                </c:pt>
                <c:pt idx="62">
                  <c:v>Apr-23</c:v>
                </c:pt>
                <c:pt idx="63">
                  <c:v>May-23</c:v>
                </c:pt>
                <c:pt idx="64">
                  <c:v>Jun-23</c:v>
                </c:pt>
                <c:pt idx="65">
                  <c:v>Jul-23</c:v>
                </c:pt>
                <c:pt idx="66">
                  <c:v>Aug-23</c:v>
                </c:pt>
                <c:pt idx="67">
                  <c:v>Sep-23</c:v>
                </c:pt>
                <c:pt idx="68">
                  <c:v>Oct-23</c:v>
                </c:pt>
                <c:pt idx="69">
                  <c:v>Nov-23</c:v>
                </c:pt>
                <c:pt idx="70">
                  <c:v>Dec-23</c:v>
                </c:pt>
                <c:pt idx="71">
                  <c:v>Jan-24</c:v>
                </c:pt>
                <c:pt idx="72">
                  <c:v>Feb-24</c:v>
                </c:pt>
                <c:pt idx="73">
                  <c:v>Mar-24</c:v>
                </c:pt>
                <c:pt idx="74">
                  <c:v>Apr-24</c:v>
                </c:pt>
                <c:pt idx="75">
                  <c:v>May-24</c:v>
                </c:pt>
                <c:pt idx="76">
                  <c:v>Jun-24</c:v>
                </c:pt>
                <c:pt idx="77">
                  <c:v>Jul-24</c:v>
                </c:pt>
                <c:pt idx="78">
                  <c:v>Aug-24</c:v>
                </c:pt>
                <c:pt idx="79">
                  <c:v>Sep-24</c:v>
                </c:pt>
                <c:pt idx="80">
                  <c:v>Oct-24</c:v>
                </c:pt>
                <c:pt idx="81">
                  <c:v>Nov-24</c:v>
                </c:pt>
                <c:pt idx="82">
                  <c:v>Dec-24</c:v>
                </c:pt>
                <c:pt idx="83">
                  <c:v>Jan-25</c:v>
                </c:pt>
                <c:pt idx="84">
                  <c:v>Feb-25</c:v>
                </c:pt>
                <c:pt idx="85">
                  <c:v>Mar-25</c:v>
                </c:pt>
                <c:pt idx="86">
                  <c:v>Apr-25</c:v>
                </c:pt>
                <c:pt idx="87">
                  <c:v>May-25</c:v>
                </c:pt>
                <c:pt idx="88">
                  <c:v>Jun-25</c:v>
                </c:pt>
                <c:pt idx="89">
                  <c:v>Jul-25</c:v>
                </c:pt>
                <c:pt idx="90">
                  <c:v>Aug-25</c:v>
                </c:pt>
                <c:pt idx="91">
                  <c:v>Sep-25</c:v>
                </c:pt>
                <c:pt idx="92">
                  <c:v>Oct-25</c:v>
                </c:pt>
                <c:pt idx="93">
                  <c:v>Nov-25</c:v>
                </c:pt>
                <c:pt idx="94">
                  <c:v>Dec-25</c:v>
                </c:pt>
              </c:strCache>
            </c:strRef>
          </c:cat>
          <c:val>
            <c:numRef>
              <c:f>'Cash Flow'!$B$2:$DD$2</c:f>
              <c:numCache>
                <c:formatCode>#,##0</c:formatCode>
                <c:ptCount val="107"/>
                <c:pt idx="0">
                  <c:v>25000</c:v>
                </c:pt>
                <c:pt idx="1">
                  <c:v>25000</c:v>
                </c:pt>
                <c:pt idx="2">
                  <c:v>25000</c:v>
                </c:pt>
                <c:pt idx="3">
                  <c:v>25000</c:v>
                </c:pt>
                <c:pt idx="4">
                  <c:v>25000</c:v>
                </c:pt>
                <c:pt idx="5">
                  <c:v>25000</c:v>
                </c:pt>
                <c:pt idx="6">
                  <c:v>25000</c:v>
                </c:pt>
                <c:pt idx="7">
                  <c:v>25000</c:v>
                </c:pt>
                <c:pt idx="8">
                  <c:v>25000</c:v>
                </c:pt>
                <c:pt idx="9">
                  <c:v>25000</c:v>
                </c:pt>
                <c:pt idx="10">
                  <c:v>25000</c:v>
                </c:pt>
                <c:pt idx="11">
                  <c:v>25000</c:v>
                </c:pt>
                <c:pt idx="12">
                  <c:v>25000</c:v>
                </c:pt>
                <c:pt idx="13">
                  <c:v>25000</c:v>
                </c:pt>
                <c:pt idx="14">
                  <c:v>25000</c:v>
                </c:pt>
                <c:pt idx="15">
                  <c:v>25000</c:v>
                </c:pt>
                <c:pt idx="16">
                  <c:v>25000</c:v>
                </c:pt>
                <c:pt idx="17">
                  <c:v>25000</c:v>
                </c:pt>
                <c:pt idx="18">
                  <c:v>25000</c:v>
                </c:pt>
                <c:pt idx="19">
                  <c:v>25000</c:v>
                </c:pt>
                <c:pt idx="20">
                  <c:v>25000</c:v>
                </c:pt>
                <c:pt idx="21">
                  <c:v>25000</c:v>
                </c:pt>
                <c:pt idx="22">
                  <c:v>25000</c:v>
                </c:pt>
                <c:pt idx="23">
                  <c:v>25000</c:v>
                </c:pt>
                <c:pt idx="24">
                  <c:v>25000</c:v>
                </c:pt>
                <c:pt idx="25">
                  <c:v>25000</c:v>
                </c:pt>
                <c:pt idx="26">
                  <c:v>25000</c:v>
                </c:pt>
                <c:pt idx="27">
                  <c:v>25000</c:v>
                </c:pt>
                <c:pt idx="28">
                  <c:v>25000</c:v>
                </c:pt>
                <c:pt idx="29">
                  <c:v>25000</c:v>
                </c:pt>
                <c:pt idx="30">
                  <c:v>25000</c:v>
                </c:pt>
                <c:pt idx="31">
                  <c:v>25000</c:v>
                </c:pt>
                <c:pt idx="32">
                  <c:v>25000</c:v>
                </c:pt>
                <c:pt idx="33">
                  <c:v>25000</c:v>
                </c:pt>
                <c:pt idx="34">
                  <c:v>25000</c:v>
                </c:pt>
                <c:pt idx="35">
                  <c:v>25000</c:v>
                </c:pt>
                <c:pt idx="36">
                  <c:v>25000</c:v>
                </c:pt>
                <c:pt idx="37">
                  <c:v>25000</c:v>
                </c:pt>
                <c:pt idx="38">
                  <c:v>25000</c:v>
                </c:pt>
                <c:pt idx="39">
                  <c:v>25000</c:v>
                </c:pt>
                <c:pt idx="40">
                  <c:v>25000</c:v>
                </c:pt>
                <c:pt idx="41">
                  <c:v>25000</c:v>
                </c:pt>
                <c:pt idx="42">
                  <c:v>25000</c:v>
                </c:pt>
                <c:pt idx="43">
                  <c:v>25000</c:v>
                </c:pt>
                <c:pt idx="44">
                  <c:v>25000</c:v>
                </c:pt>
                <c:pt idx="45">
                  <c:v>25000</c:v>
                </c:pt>
                <c:pt idx="46">
                  <c:v>25000</c:v>
                </c:pt>
                <c:pt idx="47">
                  <c:v>25000</c:v>
                </c:pt>
                <c:pt idx="48">
                  <c:v>25000</c:v>
                </c:pt>
                <c:pt idx="49">
                  <c:v>25000</c:v>
                </c:pt>
                <c:pt idx="50">
                  <c:v>25000</c:v>
                </c:pt>
                <c:pt idx="51">
                  <c:v>25000</c:v>
                </c:pt>
                <c:pt idx="52">
                  <c:v>25000</c:v>
                </c:pt>
                <c:pt idx="53">
                  <c:v>25000</c:v>
                </c:pt>
                <c:pt idx="54">
                  <c:v>25000</c:v>
                </c:pt>
                <c:pt idx="55">
                  <c:v>25000</c:v>
                </c:pt>
                <c:pt idx="56">
                  <c:v>25000</c:v>
                </c:pt>
                <c:pt idx="57">
                  <c:v>25000</c:v>
                </c:pt>
                <c:pt idx="58">
                  <c:v>25000</c:v>
                </c:pt>
                <c:pt idx="59">
                  <c:v>25000</c:v>
                </c:pt>
                <c:pt idx="60">
                  <c:v>25000</c:v>
                </c:pt>
                <c:pt idx="61">
                  <c:v>25000</c:v>
                </c:pt>
                <c:pt idx="62">
                  <c:v>25000</c:v>
                </c:pt>
                <c:pt idx="63">
                  <c:v>25000</c:v>
                </c:pt>
                <c:pt idx="64">
                  <c:v>25000</c:v>
                </c:pt>
                <c:pt idx="65">
                  <c:v>25000</c:v>
                </c:pt>
                <c:pt idx="66">
                  <c:v>25000</c:v>
                </c:pt>
                <c:pt idx="67">
                  <c:v>25000</c:v>
                </c:pt>
                <c:pt idx="68">
                  <c:v>25000</c:v>
                </c:pt>
                <c:pt idx="69">
                  <c:v>25000</c:v>
                </c:pt>
                <c:pt idx="70">
                  <c:v>25000</c:v>
                </c:pt>
                <c:pt idx="71">
                  <c:v>25000</c:v>
                </c:pt>
                <c:pt idx="72">
                  <c:v>25000</c:v>
                </c:pt>
                <c:pt idx="73">
                  <c:v>25000</c:v>
                </c:pt>
                <c:pt idx="74">
                  <c:v>25000</c:v>
                </c:pt>
                <c:pt idx="75">
                  <c:v>25000</c:v>
                </c:pt>
                <c:pt idx="76">
                  <c:v>25000</c:v>
                </c:pt>
                <c:pt idx="77">
                  <c:v>25000</c:v>
                </c:pt>
                <c:pt idx="78">
                  <c:v>25000</c:v>
                </c:pt>
                <c:pt idx="79">
                  <c:v>25000</c:v>
                </c:pt>
                <c:pt idx="80">
                  <c:v>25000</c:v>
                </c:pt>
                <c:pt idx="81">
                  <c:v>25000</c:v>
                </c:pt>
                <c:pt idx="82">
                  <c:v>25000</c:v>
                </c:pt>
                <c:pt idx="83">
                  <c:v>25000</c:v>
                </c:pt>
                <c:pt idx="84">
                  <c:v>25000</c:v>
                </c:pt>
                <c:pt idx="85">
                  <c:v>25000</c:v>
                </c:pt>
                <c:pt idx="86">
                  <c:v>25000</c:v>
                </c:pt>
                <c:pt idx="87">
                  <c:v>25000</c:v>
                </c:pt>
                <c:pt idx="88">
                  <c:v>25000</c:v>
                </c:pt>
                <c:pt idx="89">
                  <c:v>25000</c:v>
                </c:pt>
                <c:pt idx="90">
                  <c:v>25000</c:v>
                </c:pt>
                <c:pt idx="91">
                  <c:v>25000</c:v>
                </c:pt>
                <c:pt idx="92">
                  <c:v>25000</c:v>
                </c:pt>
                <c:pt idx="93">
                  <c:v>25000</c:v>
                </c:pt>
                <c:pt idx="94">
                  <c:v>25000</c:v>
                </c:pt>
                <c:pt idx="95">
                  <c:v>25000</c:v>
                </c:pt>
                <c:pt idx="96">
                  <c:v>25000</c:v>
                </c:pt>
                <c:pt idx="97">
                  <c:v>25000</c:v>
                </c:pt>
                <c:pt idx="98">
                  <c:v>25000</c:v>
                </c:pt>
                <c:pt idx="99">
                  <c:v>25000</c:v>
                </c:pt>
                <c:pt idx="100">
                  <c:v>25000</c:v>
                </c:pt>
                <c:pt idx="101">
                  <c:v>25000</c:v>
                </c:pt>
                <c:pt idx="102">
                  <c:v>25000</c:v>
                </c:pt>
                <c:pt idx="103">
                  <c:v>25000</c:v>
                </c:pt>
                <c:pt idx="104">
                  <c:v>25000</c:v>
                </c:pt>
                <c:pt idx="105">
                  <c:v>25000</c:v>
                </c:pt>
                <c:pt idx="106">
                  <c:v>25000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3-E27F-4A56-AE58-71B88A0F040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4441728"/>
        <c:axId val="124443648"/>
      </c:lineChart>
      <c:catAx>
        <c:axId val="1244417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3175"/>
        </c:spPr>
        <c:txPr>
          <a:bodyPr rot="-5400000" vert="horz" anchor="ctr" anchorCtr="1"/>
          <a:lstStyle/>
          <a:p>
            <a:pPr>
              <a:defRPr sz="1050" b="0" i="0" u="none" strike="noStrike" baseline="0">
                <a:solidFill>
                  <a:schemeClr val="bg1">
                    <a:lumMod val="50000"/>
                  </a:schemeClr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124443648"/>
        <c:crosses val="autoZero"/>
        <c:auto val="1"/>
        <c:lblAlgn val="ctr"/>
        <c:lblOffset val="0"/>
        <c:tickMarkSkip val="1"/>
        <c:noMultiLvlLbl val="1"/>
      </c:catAx>
      <c:valAx>
        <c:axId val="124443648"/>
        <c:scaling>
          <c:orientation val="minMax"/>
        </c:scaling>
        <c:delete val="0"/>
        <c:axPos val="l"/>
        <c:majorGridlines>
          <c:spPr>
            <a:ln w="3175" cmpd="sng">
              <a:solidFill>
                <a:schemeClr val="bg1">
                  <a:lumMod val="85000"/>
                  <a:alpha val="50000"/>
                </a:schemeClr>
              </a:solidFill>
              <a:prstDash val="solid"/>
            </a:ln>
          </c:spPr>
        </c:majorGridlines>
        <c:numFmt formatCode="#,##0" sourceLinked="0"/>
        <c:majorTickMark val="none"/>
        <c:minorTickMark val="none"/>
        <c:tickLblPos val="nextTo"/>
        <c:spPr>
          <a:ln w="25400">
            <a:noFill/>
          </a:ln>
        </c:spPr>
        <c:txPr>
          <a:bodyPr rot="0" vert="horz"/>
          <a:lstStyle/>
          <a:p>
            <a:pPr>
              <a:defRPr sz="1000" b="1" i="0" u="none" strike="noStrike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124441728"/>
        <c:crosses val="autoZero"/>
        <c:crossBetween val="between"/>
        <c:majorUnit val="10000"/>
      </c:valAx>
      <c:spPr>
        <a:noFill/>
        <a:ln>
          <a:noFill/>
        </a:ln>
      </c:spPr>
    </c:plotArea>
    <c:plotVisOnly val="0"/>
    <c:dispBlanksAs val="gap"/>
    <c:showDLblsOverMax val="0"/>
  </c:chart>
  <c:spPr>
    <a:noFill/>
    <a:ln w="25400">
      <a:noFill/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" r="0.75" t="1" header="0.5" footer="0.5"/>
    <c:pageSetup orientation="landscape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5"/>
    </mc:Choice>
    <mc:Fallback>
      <c:style val="5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cap="none" spc="5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j-lt"/>
                <a:ea typeface="+mj-ea"/>
                <a:cs typeface="+mj-cs"/>
              </a:defRPr>
            </a:pPr>
            <a:r>
              <a:rPr lang="en-US" b="1"/>
              <a:t>Savings Balance</a:t>
            </a:r>
          </a:p>
        </c:rich>
      </c:tx>
      <c:layout>
        <c:manualLayout>
          <c:xMode val="edge"/>
          <c:yMode val="edge"/>
          <c:x val="0.4506486585010207"/>
          <c:y val="4.101834475608123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cap="none" spc="50" normalizeH="0" baseline="0">
              <a:solidFill>
                <a:schemeClr val="tx1">
                  <a:lumMod val="65000"/>
                  <a:lumOff val="35000"/>
                </a:schemeClr>
              </a:solidFill>
              <a:latin typeface="+mj-lt"/>
              <a:ea typeface="+mj-ea"/>
              <a:cs typeface="+mj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2.6713264688067839E-2"/>
          <c:y val="0.13415578959741875"/>
          <c:w val="0.95016321421360794"/>
          <c:h val="0.81875762641566641"/>
        </c:manualLayout>
      </c:layout>
      <c:barChart>
        <c:barDir val="col"/>
        <c:grouping val="clustered"/>
        <c:varyColors val="0"/>
        <c:ser>
          <c:idx val="1"/>
          <c:order val="1"/>
          <c:spPr>
            <a:solidFill>
              <a:schemeClr val="accent6">
                <a:lumMod val="75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ellipsis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'Cash Flow'!$B$4:$CR$4</c:f>
              <c:strCache>
                <c:ptCount val="95"/>
                <c:pt idx="0">
                  <c:v>Beginning</c:v>
                </c:pt>
                <c:pt idx="1">
                  <c:v>Mar-18</c:v>
                </c:pt>
                <c:pt idx="2">
                  <c:v>Apr-18</c:v>
                </c:pt>
                <c:pt idx="3">
                  <c:v>May-18</c:v>
                </c:pt>
                <c:pt idx="4">
                  <c:v>Jun-18</c:v>
                </c:pt>
                <c:pt idx="5">
                  <c:v>Jul-18</c:v>
                </c:pt>
                <c:pt idx="6">
                  <c:v>Aug-18</c:v>
                </c:pt>
                <c:pt idx="7">
                  <c:v>Sep-18</c:v>
                </c:pt>
                <c:pt idx="8">
                  <c:v>Oct-18</c:v>
                </c:pt>
                <c:pt idx="9">
                  <c:v>Nov-18</c:v>
                </c:pt>
                <c:pt idx="10">
                  <c:v>Dec-18</c:v>
                </c:pt>
                <c:pt idx="11">
                  <c:v>Jan-19</c:v>
                </c:pt>
                <c:pt idx="12">
                  <c:v>Feb-19</c:v>
                </c:pt>
                <c:pt idx="13">
                  <c:v>Mar-19</c:v>
                </c:pt>
                <c:pt idx="14">
                  <c:v>Apr-19</c:v>
                </c:pt>
                <c:pt idx="15">
                  <c:v>May-19</c:v>
                </c:pt>
                <c:pt idx="16">
                  <c:v>Jun-19</c:v>
                </c:pt>
                <c:pt idx="17">
                  <c:v>Jul-19</c:v>
                </c:pt>
                <c:pt idx="18">
                  <c:v>Aug-19</c:v>
                </c:pt>
                <c:pt idx="19">
                  <c:v>Sep-19</c:v>
                </c:pt>
                <c:pt idx="20">
                  <c:v>Oct-19</c:v>
                </c:pt>
                <c:pt idx="21">
                  <c:v>Nov-19</c:v>
                </c:pt>
                <c:pt idx="22">
                  <c:v>Dec-19</c:v>
                </c:pt>
                <c:pt idx="23">
                  <c:v>Jan-20</c:v>
                </c:pt>
                <c:pt idx="24">
                  <c:v>Feb-20</c:v>
                </c:pt>
                <c:pt idx="25">
                  <c:v>Mar-20</c:v>
                </c:pt>
                <c:pt idx="26">
                  <c:v>Apr-20</c:v>
                </c:pt>
                <c:pt idx="27">
                  <c:v>May-20</c:v>
                </c:pt>
                <c:pt idx="28">
                  <c:v>Jun-20</c:v>
                </c:pt>
                <c:pt idx="29">
                  <c:v>Jul-20</c:v>
                </c:pt>
                <c:pt idx="30">
                  <c:v>Aug-20</c:v>
                </c:pt>
                <c:pt idx="31">
                  <c:v>Sep-20</c:v>
                </c:pt>
                <c:pt idx="32">
                  <c:v>Oct-20</c:v>
                </c:pt>
                <c:pt idx="33">
                  <c:v>Nov-20</c:v>
                </c:pt>
                <c:pt idx="34">
                  <c:v>Dec-20</c:v>
                </c:pt>
                <c:pt idx="35">
                  <c:v>Jan-21</c:v>
                </c:pt>
                <c:pt idx="36">
                  <c:v>Feb-21</c:v>
                </c:pt>
                <c:pt idx="37">
                  <c:v>Mar-21</c:v>
                </c:pt>
                <c:pt idx="38">
                  <c:v>Apr-21</c:v>
                </c:pt>
                <c:pt idx="39">
                  <c:v>May-21</c:v>
                </c:pt>
                <c:pt idx="40">
                  <c:v>Jun-21</c:v>
                </c:pt>
                <c:pt idx="41">
                  <c:v>Jul-21</c:v>
                </c:pt>
                <c:pt idx="42">
                  <c:v>Aug-21</c:v>
                </c:pt>
                <c:pt idx="43">
                  <c:v>Sep-21</c:v>
                </c:pt>
                <c:pt idx="44">
                  <c:v>Oct-21</c:v>
                </c:pt>
                <c:pt idx="45">
                  <c:v>Nov-21</c:v>
                </c:pt>
                <c:pt idx="46">
                  <c:v>Dec-21</c:v>
                </c:pt>
                <c:pt idx="47">
                  <c:v>Jan-22</c:v>
                </c:pt>
                <c:pt idx="48">
                  <c:v>Feb-22</c:v>
                </c:pt>
                <c:pt idx="49">
                  <c:v>Mar-22</c:v>
                </c:pt>
                <c:pt idx="50">
                  <c:v>Apr-22</c:v>
                </c:pt>
                <c:pt idx="51">
                  <c:v>May-22</c:v>
                </c:pt>
                <c:pt idx="52">
                  <c:v>Jun-22</c:v>
                </c:pt>
                <c:pt idx="53">
                  <c:v>Jul-22</c:v>
                </c:pt>
                <c:pt idx="54">
                  <c:v>Aug-22</c:v>
                </c:pt>
                <c:pt idx="55">
                  <c:v>Sep-22</c:v>
                </c:pt>
                <c:pt idx="56">
                  <c:v>Oct-22</c:v>
                </c:pt>
                <c:pt idx="57">
                  <c:v>Nov-22</c:v>
                </c:pt>
                <c:pt idx="58">
                  <c:v>Dec-22</c:v>
                </c:pt>
                <c:pt idx="59">
                  <c:v>Jan-23</c:v>
                </c:pt>
                <c:pt idx="60">
                  <c:v>Feb-23</c:v>
                </c:pt>
                <c:pt idx="61">
                  <c:v>Mar-23</c:v>
                </c:pt>
                <c:pt idx="62">
                  <c:v>Apr-23</c:v>
                </c:pt>
                <c:pt idx="63">
                  <c:v>May-23</c:v>
                </c:pt>
                <c:pt idx="64">
                  <c:v>Jun-23</c:v>
                </c:pt>
                <c:pt idx="65">
                  <c:v>Jul-23</c:v>
                </c:pt>
                <c:pt idx="66">
                  <c:v>Aug-23</c:v>
                </c:pt>
                <c:pt idx="67">
                  <c:v>Sep-23</c:v>
                </c:pt>
                <c:pt idx="68">
                  <c:v>Oct-23</c:v>
                </c:pt>
                <c:pt idx="69">
                  <c:v>Nov-23</c:v>
                </c:pt>
                <c:pt idx="70">
                  <c:v>Dec-23</c:v>
                </c:pt>
                <c:pt idx="71">
                  <c:v>Jan-24</c:v>
                </c:pt>
                <c:pt idx="72">
                  <c:v>Feb-24</c:v>
                </c:pt>
                <c:pt idx="73">
                  <c:v>Mar-24</c:v>
                </c:pt>
                <c:pt idx="74">
                  <c:v>Apr-24</c:v>
                </c:pt>
                <c:pt idx="75">
                  <c:v>May-24</c:v>
                </c:pt>
                <c:pt idx="76">
                  <c:v>Jun-24</c:v>
                </c:pt>
                <c:pt idx="77">
                  <c:v>Jul-24</c:v>
                </c:pt>
                <c:pt idx="78">
                  <c:v>Aug-24</c:v>
                </c:pt>
                <c:pt idx="79">
                  <c:v>Sep-24</c:v>
                </c:pt>
                <c:pt idx="80">
                  <c:v>Oct-24</c:v>
                </c:pt>
                <c:pt idx="81">
                  <c:v>Nov-24</c:v>
                </c:pt>
                <c:pt idx="82">
                  <c:v>Dec-24</c:v>
                </c:pt>
                <c:pt idx="83">
                  <c:v>Jan-25</c:v>
                </c:pt>
                <c:pt idx="84">
                  <c:v>Feb-25</c:v>
                </c:pt>
                <c:pt idx="85">
                  <c:v>Mar-25</c:v>
                </c:pt>
                <c:pt idx="86">
                  <c:v>Apr-25</c:v>
                </c:pt>
                <c:pt idx="87">
                  <c:v>May-25</c:v>
                </c:pt>
                <c:pt idx="88">
                  <c:v>Jun-25</c:v>
                </c:pt>
                <c:pt idx="89">
                  <c:v>Jul-25</c:v>
                </c:pt>
                <c:pt idx="90">
                  <c:v>Aug-25</c:v>
                </c:pt>
                <c:pt idx="91">
                  <c:v>Sep-25</c:v>
                </c:pt>
                <c:pt idx="92">
                  <c:v>Oct-25</c:v>
                </c:pt>
                <c:pt idx="93">
                  <c:v>Nov-25</c:v>
                </c:pt>
                <c:pt idx="94">
                  <c:v>Dec-25</c:v>
                </c:pt>
              </c:strCache>
            </c:strRef>
          </c:cat>
          <c:val>
            <c:numRef>
              <c:f>'Cash Flow'!$B$113:$DD$113</c:f>
              <c:numCache>
                <c:formatCode>#,##0;[Red]#,##0</c:formatCode>
                <c:ptCount val="107"/>
                <c:pt idx="1">
                  <c:v>5000</c:v>
                </c:pt>
                <c:pt idx="2">
                  <c:v>5000</c:v>
                </c:pt>
                <c:pt idx="3">
                  <c:v>5000</c:v>
                </c:pt>
                <c:pt idx="4">
                  <c:v>5000</c:v>
                </c:pt>
                <c:pt idx="5">
                  <c:v>5000</c:v>
                </c:pt>
                <c:pt idx="6">
                  <c:v>5000</c:v>
                </c:pt>
                <c:pt idx="7">
                  <c:v>0</c:v>
                </c:pt>
                <c:pt idx="8">
                  <c:v>0</c:v>
                </c:pt>
                <c:pt idx="9">
                  <c:v>-25000</c:v>
                </c:pt>
                <c:pt idx="10">
                  <c:v>0</c:v>
                </c:pt>
                <c:pt idx="11">
                  <c:v>5000</c:v>
                </c:pt>
                <c:pt idx="12">
                  <c:v>5000</c:v>
                </c:pt>
                <c:pt idx="13">
                  <c:v>5000</c:v>
                </c:pt>
                <c:pt idx="14">
                  <c:v>5000</c:v>
                </c:pt>
                <c:pt idx="15">
                  <c:v>5000</c:v>
                </c:pt>
                <c:pt idx="16">
                  <c:v>5000</c:v>
                </c:pt>
                <c:pt idx="17">
                  <c:v>5000</c:v>
                </c:pt>
                <c:pt idx="18">
                  <c:v>5000</c:v>
                </c:pt>
                <c:pt idx="19">
                  <c:v>5000</c:v>
                </c:pt>
                <c:pt idx="20">
                  <c:v>5000</c:v>
                </c:pt>
                <c:pt idx="21">
                  <c:v>5000</c:v>
                </c:pt>
                <c:pt idx="22">
                  <c:v>5000</c:v>
                </c:pt>
                <c:pt idx="23">
                  <c:v>5000</c:v>
                </c:pt>
                <c:pt idx="24">
                  <c:v>5000</c:v>
                </c:pt>
                <c:pt idx="25">
                  <c:v>5000</c:v>
                </c:pt>
                <c:pt idx="26">
                  <c:v>5000</c:v>
                </c:pt>
                <c:pt idx="27">
                  <c:v>5000</c:v>
                </c:pt>
                <c:pt idx="28">
                  <c:v>5000</c:v>
                </c:pt>
                <c:pt idx="29">
                  <c:v>5000</c:v>
                </c:pt>
                <c:pt idx="30">
                  <c:v>5000</c:v>
                </c:pt>
                <c:pt idx="31">
                  <c:v>5000</c:v>
                </c:pt>
                <c:pt idx="32">
                  <c:v>5000</c:v>
                </c:pt>
                <c:pt idx="33">
                  <c:v>5000</c:v>
                </c:pt>
                <c:pt idx="34">
                  <c:v>5000</c:v>
                </c:pt>
                <c:pt idx="35">
                  <c:v>5000</c:v>
                </c:pt>
                <c:pt idx="36">
                  <c:v>5000</c:v>
                </c:pt>
                <c:pt idx="37">
                  <c:v>5000</c:v>
                </c:pt>
                <c:pt idx="38">
                  <c:v>5000</c:v>
                </c:pt>
                <c:pt idx="39">
                  <c:v>5000</c:v>
                </c:pt>
                <c:pt idx="40">
                  <c:v>5000</c:v>
                </c:pt>
                <c:pt idx="41">
                  <c:v>5000</c:v>
                </c:pt>
                <c:pt idx="42">
                  <c:v>5000</c:v>
                </c:pt>
                <c:pt idx="43">
                  <c:v>5000</c:v>
                </c:pt>
                <c:pt idx="44">
                  <c:v>5000</c:v>
                </c:pt>
                <c:pt idx="45">
                  <c:v>5000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-10000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23623</c:v>
                </c:pt>
                <c:pt idx="64">
                  <c:v>9319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BE8-448A-8423-2FC521DAFC62}"/>
            </c:ext>
          </c:extLst>
        </c:ser>
        <c:ser>
          <c:idx val="2"/>
          <c:order val="2"/>
          <c:tx>
            <c:v>Payments</c:v>
          </c:tx>
          <c:spPr>
            <a:solidFill>
              <a:schemeClr val="accent3">
                <a:tint val="65000"/>
                <a:alpha val="70000"/>
              </a:schemeClr>
            </a:solidFill>
            <a:ln>
              <a:noFill/>
            </a:ln>
            <a:effectLst/>
          </c:spPr>
          <c:invertIfNegative val="0"/>
          <c:val>
            <c:numRef>
              <c:f>'Cash Flow'!#REF!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3C0-4DE1-876A-2AAB2D1AE65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"/>
        <c:overlap val="100"/>
        <c:axId val="1889364799"/>
        <c:axId val="1748049631"/>
      </c:barChart>
      <c:barChart>
        <c:barDir val="col"/>
        <c:grouping val="clustered"/>
        <c:varyColors val="0"/>
        <c:ser>
          <c:idx val="0"/>
          <c:order val="0"/>
          <c:spPr>
            <a:solidFill>
              <a:schemeClr val="accent5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Lbls>
            <c:numFmt formatCode="#,##0" sourceLinked="0"/>
            <c:spPr>
              <a:noFill/>
              <a:ln>
                <a:noFill/>
              </a:ln>
              <a:effectLst/>
            </c:spPr>
            <c:txPr>
              <a:bodyPr rot="-5400000" spcFirstLastPara="1" vertOverflow="ellipsis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eparator>, </c:separator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'Cash Flow'!$B$4:$CR$4</c:f>
              <c:strCache>
                <c:ptCount val="95"/>
                <c:pt idx="0">
                  <c:v>Beginning</c:v>
                </c:pt>
                <c:pt idx="1">
                  <c:v>Mar-18</c:v>
                </c:pt>
                <c:pt idx="2">
                  <c:v>Apr-18</c:v>
                </c:pt>
                <c:pt idx="3">
                  <c:v>May-18</c:v>
                </c:pt>
                <c:pt idx="4">
                  <c:v>Jun-18</c:v>
                </c:pt>
                <c:pt idx="5">
                  <c:v>Jul-18</c:v>
                </c:pt>
                <c:pt idx="6">
                  <c:v>Aug-18</c:v>
                </c:pt>
                <c:pt idx="7">
                  <c:v>Sep-18</c:v>
                </c:pt>
                <c:pt idx="8">
                  <c:v>Oct-18</c:v>
                </c:pt>
                <c:pt idx="9">
                  <c:v>Nov-18</c:v>
                </c:pt>
                <c:pt idx="10">
                  <c:v>Dec-18</c:v>
                </c:pt>
                <c:pt idx="11">
                  <c:v>Jan-19</c:v>
                </c:pt>
                <c:pt idx="12">
                  <c:v>Feb-19</c:v>
                </c:pt>
                <c:pt idx="13">
                  <c:v>Mar-19</c:v>
                </c:pt>
                <c:pt idx="14">
                  <c:v>Apr-19</c:v>
                </c:pt>
                <c:pt idx="15">
                  <c:v>May-19</c:v>
                </c:pt>
                <c:pt idx="16">
                  <c:v>Jun-19</c:v>
                </c:pt>
                <c:pt idx="17">
                  <c:v>Jul-19</c:v>
                </c:pt>
                <c:pt idx="18">
                  <c:v>Aug-19</c:v>
                </c:pt>
                <c:pt idx="19">
                  <c:v>Sep-19</c:v>
                </c:pt>
                <c:pt idx="20">
                  <c:v>Oct-19</c:v>
                </c:pt>
                <c:pt idx="21">
                  <c:v>Nov-19</c:v>
                </c:pt>
                <c:pt idx="22">
                  <c:v>Dec-19</c:v>
                </c:pt>
                <c:pt idx="23">
                  <c:v>Jan-20</c:v>
                </c:pt>
                <c:pt idx="24">
                  <c:v>Feb-20</c:v>
                </c:pt>
                <c:pt idx="25">
                  <c:v>Mar-20</c:v>
                </c:pt>
                <c:pt idx="26">
                  <c:v>Apr-20</c:v>
                </c:pt>
                <c:pt idx="27">
                  <c:v>May-20</c:v>
                </c:pt>
                <c:pt idx="28">
                  <c:v>Jun-20</c:v>
                </c:pt>
                <c:pt idx="29">
                  <c:v>Jul-20</c:v>
                </c:pt>
                <c:pt idx="30">
                  <c:v>Aug-20</c:v>
                </c:pt>
                <c:pt idx="31">
                  <c:v>Sep-20</c:v>
                </c:pt>
                <c:pt idx="32">
                  <c:v>Oct-20</c:v>
                </c:pt>
                <c:pt idx="33">
                  <c:v>Nov-20</c:v>
                </c:pt>
                <c:pt idx="34">
                  <c:v>Dec-20</c:v>
                </c:pt>
                <c:pt idx="35">
                  <c:v>Jan-21</c:v>
                </c:pt>
                <c:pt idx="36">
                  <c:v>Feb-21</c:v>
                </c:pt>
                <c:pt idx="37">
                  <c:v>Mar-21</c:v>
                </c:pt>
                <c:pt idx="38">
                  <c:v>Apr-21</c:v>
                </c:pt>
                <c:pt idx="39">
                  <c:v>May-21</c:v>
                </c:pt>
                <c:pt idx="40">
                  <c:v>Jun-21</c:v>
                </c:pt>
                <c:pt idx="41">
                  <c:v>Jul-21</c:v>
                </c:pt>
                <c:pt idx="42">
                  <c:v>Aug-21</c:v>
                </c:pt>
                <c:pt idx="43">
                  <c:v>Sep-21</c:v>
                </c:pt>
                <c:pt idx="44">
                  <c:v>Oct-21</c:v>
                </c:pt>
                <c:pt idx="45">
                  <c:v>Nov-21</c:v>
                </c:pt>
                <c:pt idx="46">
                  <c:v>Dec-21</c:v>
                </c:pt>
                <c:pt idx="47">
                  <c:v>Jan-22</c:v>
                </c:pt>
                <c:pt idx="48">
                  <c:v>Feb-22</c:v>
                </c:pt>
                <c:pt idx="49">
                  <c:v>Mar-22</c:v>
                </c:pt>
                <c:pt idx="50">
                  <c:v>Apr-22</c:v>
                </c:pt>
                <c:pt idx="51">
                  <c:v>May-22</c:v>
                </c:pt>
                <c:pt idx="52">
                  <c:v>Jun-22</c:v>
                </c:pt>
                <c:pt idx="53">
                  <c:v>Jul-22</c:v>
                </c:pt>
                <c:pt idx="54">
                  <c:v>Aug-22</c:v>
                </c:pt>
                <c:pt idx="55">
                  <c:v>Sep-22</c:v>
                </c:pt>
                <c:pt idx="56">
                  <c:v>Oct-22</c:v>
                </c:pt>
                <c:pt idx="57">
                  <c:v>Nov-22</c:v>
                </c:pt>
                <c:pt idx="58">
                  <c:v>Dec-22</c:v>
                </c:pt>
                <c:pt idx="59">
                  <c:v>Jan-23</c:v>
                </c:pt>
                <c:pt idx="60">
                  <c:v>Feb-23</c:v>
                </c:pt>
                <c:pt idx="61">
                  <c:v>Mar-23</c:v>
                </c:pt>
                <c:pt idx="62">
                  <c:v>Apr-23</c:v>
                </c:pt>
                <c:pt idx="63">
                  <c:v>May-23</c:v>
                </c:pt>
                <c:pt idx="64">
                  <c:v>Jun-23</c:v>
                </c:pt>
                <c:pt idx="65">
                  <c:v>Jul-23</c:v>
                </c:pt>
                <c:pt idx="66">
                  <c:v>Aug-23</c:v>
                </c:pt>
                <c:pt idx="67">
                  <c:v>Sep-23</c:v>
                </c:pt>
                <c:pt idx="68">
                  <c:v>Oct-23</c:v>
                </c:pt>
                <c:pt idx="69">
                  <c:v>Nov-23</c:v>
                </c:pt>
                <c:pt idx="70">
                  <c:v>Dec-23</c:v>
                </c:pt>
                <c:pt idx="71">
                  <c:v>Jan-24</c:v>
                </c:pt>
                <c:pt idx="72">
                  <c:v>Feb-24</c:v>
                </c:pt>
                <c:pt idx="73">
                  <c:v>Mar-24</c:v>
                </c:pt>
                <c:pt idx="74">
                  <c:v>Apr-24</c:v>
                </c:pt>
                <c:pt idx="75">
                  <c:v>May-24</c:v>
                </c:pt>
                <c:pt idx="76">
                  <c:v>Jun-24</c:v>
                </c:pt>
                <c:pt idx="77">
                  <c:v>Jul-24</c:v>
                </c:pt>
                <c:pt idx="78">
                  <c:v>Aug-24</c:v>
                </c:pt>
                <c:pt idx="79">
                  <c:v>Sep-24</c:v>
                </c:pt>
                <c:pt idx="80">
                  <c:v>Oct-24</c:v>
                </c:pt>
                <c:pt idx="81">
                  <c:v>Nov-24</c:v>
                </c:pt>
                <c:pt idx="82">
                  <c:v>Dec-24</c:v>
                </c:pt>
                <c:pt idx="83">
                  <c:v>Jan-25</c:v>
                </c:pt>
                <c:pt idx="84">
                  <c:v>Feb-25</c:v>
                </c:pt>
                <c:pt idx="85">
                  <c:v>Mar-25</c:v>
                </c:pt>
                <c:pt idx="86">
                  <c:v>Apr-25</c:v>
                </c:pt>
                <c:pt idx="87">
                  <c:v>May-25</c:v>
                </c:pt>
                <c:pt idx="88">
                  <c:v>Jun-25</c:v>
                </c:pt>
                <c:pt idx="89">
                  <c:v>Jul-25</c:v>
                </c:pt>
                <c:pt idx="90">
                  <c:v>Aug-25</c:v>
                </c:pt>
                <c:pt idx="91">
                  <c:v>Sep-25</c:v>
                </c:pt>
                <c:pt idx="92">
                  <c:v>Oct-25</c:v>
                </c:pt>
                <c:pt idx="93">
                  <c:v>Nov-25</c:v>
                </c:pt>
                <c:pt idx="94">
                  <c:v>Dec-25</c:v>
                </c:pt>
              </c:strCache>
            </c:strRef>
          </c:cat>
          <c:val>
            <c:numRef>
              <c:f>'Cash Flow'!$B$100:$DD$100</c:f>
              <c:numCache>
                <c:formatCode>#,##0</c:formatCode>
                <c:ptCount val="107"/>
                <c:pt idx="0">
                  <c:v>0</c:v>
                </c:pt>
                <c:pt idx="1">
                  <c:v>5000</c:v>
                </c:pt>
                <c:pt idx="2">
                  <c:v>10000</c:v>
                </c:pt>
                <c:pt idx="3">
                  <c:v>15000</c:v>
                </c:pt>
                <c:pt idx="4">
                  <c:v>20000</c:v>
                </c:pt>
                <c:pt idx="5">
                  <c:v>25000</c:v>
                </c:pt>
                <c:pt idx="6">
                  <c:v>30000</c:v>
                </c:pt>
                <c:pt idx="7">
                  <c:v>30000</c:v>
                </c:pt>
                <c:pt idx="8">
                  <c:v>30000</c:v>
                </c:pt>
                <c:pt idx="9">
                  <c:v>5000</c:v>
                </c:pt>
                <c:pt idx="10">
                  <c:v>5000</c:v>
                </c:pt>
                <c:pt idx="11">
                  <c:v>10000</c:v>
                </c:pt>
                <c:pt idx="12">
                  <c:v>15000</c:v>
                </c:pt>
                <c:pt idx="13">
                  <c:v>20000</c:v>
                </c:pt>
                <c:pt idx="14">
                  <c:v>25000</c:v>
                </c:pt>
                <c:pt idx="15">
                  <c:v>30000</c:v>
                </c:pt>
                <c:pt idx="16">
                  <c:v>35000</c:v>
                </c:pt>
                <c:pt idx="17">
                  <c:v>40000</c:v>
                </c:pt>
                <c:pt idx="18">
                  <c:v>45000</c:v>
                </c:pt>
                <c:pt idx="19">
                  <c:v>50000</c:v>
                </c:pt>
                <c:pt idx="20">
                  <c:v>55000</c:v>
                </c:pt>
                <c:pt idx="21">
                  <c:v>60000</c:v>
                </c:pt>
                <c:pt idx="22">
                  <c:v>65000</c:v>
                </c:pt>
                <c:pt idx="23">
                  <c:v>70000</c:v>
                </c:pt>
                <c:pt idx="24">
                  <c:v>75000</c:v>
                </c:pt>
                <c:pt idx="25">
                  <c:v>80000</c:v>
                </c:pt>
                <c:pt idx="26">
                  <c:v>85000</c:v>
                </c:pt>
                <c:pt idx="27">
                  <c:v>90000</c:v>
                </c:pt>
                <c:pt idx="28">
                  <c:v>95000</c:v>
                </c:pt>
                <c:pt idx="29">
                  <c:v>100000</c:v>
                </c:pt>
                <c:pt idx="30">
                  <c:v>105000</c:v>
                </c:pt>
                <c:pt idx="31" formatCode="#,##0.0">
                  <c:v>110000</c:v>
                </c:pt>
                <c:pt idx="32" formatCode="#,##0.0">
                  <c:v>115000</c:v>
                </c:pt>
                <c:pt idx="33" formatCode="_(* #,##0.00_);_(* \(#,##0.00\);_(* &quot;-&quot;??_);_(@_)">
                  <c:v>120000</c:v>
                </c:pt>
                <c:pt idx="34">
                  <c:v>125000</c:v>
                </c:pt>
                <c:pt idx="35">
                  <c:v>130000</c:v>
                </c:pt>
                <c:pt idx="36">
                  <c:v>135000</c:v>
                </c:pt>
                <c:pt idx="37">
                  <c:v>140000</c:v>
                </c:pt>
                <c:pt idx="38">
                  <c:v>145000</c:v>
                </c:pt>
                <c:pt idx="39">
                  <c:v>150000</c:v>
                </c:pt>
                <c:pt idx="40">
                  <c:v>155000</c:v>
                </c:pt>
                <c:pt idx="41" formatCode="#,##0.0">
                  <c:v>160000</c:v>
                </c:pt>
                <c:pt idx="42">
                  <c:v>165000</c:v>
                </c:pt>
                <c:pt idx="43">
                  <c:v>170000</c:v>
                </c:pt>
                <c:pt idx="44">
                  <c:v>175000</c:v>
                </c:pt>
                <c:pt idx="45">
                  <c:v>180000</c:v>
                </c:pt>
                <c:pt idx="46">
                  <c:v>180000</c:v>
                </c:pt>
                <c:pt idx="47">
                  <c:v>180000</c:v>
                </c:pt>
                <c:pt idx="48">
                  <c:v>180000</c:v>
                </c:pt>
                <c:pt idx="49">
                  <c:v>180000</c:v>
                </c:pt>
                <c:pt idx="50">
                  <c:v>180000</c:v>
                </c:pt>
                <c:pt idx="51">
                  <c:v>180000</c:v>
                </c:pt>
                <c:pt idx="52">
                  <c:v>180000</c:v>
                </c:pt>
                <c:pt idx="53">
                  <c:v>180000</c:v>
                </c:pt>
                <c:pt idx="54">
                  <c:v>170000</c:v>
                </c:pt>
                <c:pt idx="55">
                  <c:v>170000</c:v>
                </c:pt>
                <c:pt idx="56">
                  <c:v>170000</c:v>
                </c:pt>
                <c:pt idx="57">
                  <c:v>170000</c:v>
                </c:pt>
                <c:pt idx="58">
                  <c:v>170000</c:v>
                </c:pt>
                <c:pt idx="59">
                  <c:v>170000</c:v>
                </c:pt>
                <c:pt idx="60" formatCode="#,##0.0">
                  <c:v>170000</c:v>
                </c:pt>
                <c:pt idx="61">
                  <c:v>170000</c:v>
                </c:pt>
                <c:pt idx="62">
                  <c:v>170000</c:v>
                </c:pt>
                <c:pt idx="63">
                  <c:v>193623</c:v>
                </c:pt>
                <c:pt idx="64">
                  <c:v>202942</c:v>
                </c:pt>
                <c:pt idx="65">
                  <c:v>202942</c:v>
                </c:pt>
                <c:pt idx="66">
                  <c:v>202942</c:v>
                </c:pt>
                <c:pt idx="67">
                  <c:v>202942</c:v>
                </c:pt>
                <c:pt idx="68">
                  <c:v>202942</c:v>
                </c:pt>
                <c:pt idx="69">
                  <c:v>202942</c:v>
                </c:pt>
                <c:pt idx="70">
                  <c:v>202942</c:v>
                </c:pt>
                <c:pt idx="71">
                  <c:v>202942</c:v>
                </c:pt>
                <c:pt idx="72">
                  <c:v>202942</c:v>
                </c:pt>
                <c:pt idx="73">
                  <c:v>202942</c:v>
                </c:pt>
                <c:pt idx="74">
                  <c:v>202942</c:v>
                </c:pt>
                <c:pt idx="75">
                  <c:v>202942</c:v>
                </c:pt>
                <c:pt idx="76">
                  <c:v>202942</c:v>
                </c:pt>
                <c:pt idx="77">
                  <c:v>202942</c:v>
                </c:pt>
                <c:pt idx="78">
                  <c:v>202942</c:v>
                </c:pt>
                <c:pt idx="79">
                  <c:v>202942</c:v>
                </c:pt>
                <c:pt idx="80">
                  <c:v>202942</c:v>
                </c:pt>
                <c:pt idx="81">
                  <c:v>202942</c:v>
                </c:pt>
                <c:pt idx="82">
                  <c:v>202942</c:v>
                </c:pt>
                <c:pt idx="83">
                  <c:v>202942</c:v>
                </c:pt>
                <c:pt idx="84">
                  <c:v>202942</c:v>
                </c:pt>
                <c:pt idx="85">
                  <c:v>202942</c:v>
                </c:pt>
                <c:pt idx="86">
                  <c:v>202942</c:v>
                </c:pt>
                <c:pt idx="87">
                  <c:v>202942</c:v>
                </c:pt>
                <c:pt idx="88">
                  <c:v>202942</c:v>
                </c:pt>
                <c:pt idx="89">
                  <c:v>202942</c:v>
                </c:pt>
                <c:pt idx="90">
                  <c:v>202942</c:v>
                </c:pt>
                <c:pt idx="91">
                  <c:v>202942</c:v>
                </c:pt>
                <c:pt idx="92">
                  <c:v>202942</c:v>
                </c:pt>
                <c:pt idx="93">
                  <c:v>202942</c:v>
                </c:pt>
                <c:pt idx="94">
                  <c:v>202942</c:v>
                </c:pt>
                <c:pt idx="95">
                  <c:v>202942</c:v>
                </c:pt>
                <c:pt idx="96">
                  <c:v>202942</c:v>
                </c:pt>
                <c:pt idx="97">
                  <c:v>202942</c:v>
                </c:pt>
                <c:pt idx="98">
                  <c:v>202942</c:v>
                </c:pt>
                <c:pt idx="99">
                  <c:v>202942</c:v>
                </c:pt>
                <c:pt idx="100">
                  <c:v>202942</c:v>
                </c:pt>
                <c:pt idx="101">
                  <c:v>202942</c:v>
                </c:pt>
                <c:pt idx="102">
                  <c:v>202942</c:v>
                </c:pt>
                <c:pt idx="103">
                  <c:v>202942</c:v>
                </c:pt>
                <c:pt idx="104">
                  <c:v>202942</c:v>
                </c:pt>
                <c:pt idx="105">
                  <c:v>202942</c:v>
                </c:pt>
                <c:pt idx="106">
                  <c:v>202942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BE8-448A-8423-2FC521DAFC6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"/>
        <c:overlap val="100"/>
        <c:axId val="1239864368"/>
        <c:axId val="1239873968"/>
      </c:barChart>
      <c:catAx>
        <c:axId val="1889364799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high"/>
        <c:crossAx val="1748049631"/>
        <c:crosses val="autoZero"/>
        <c:auto val="1"/>
        <c:lblAlgn val="ctr"/>
        <c:lblOffset val="0"/>
        <c:noMultiLvlLbl val="1"/>
      </c:catAx>
      <c:valAx>
        <c:axId val="1748049631"/>
        <c:scaling>
          <c:orientation val="minMax"/>
          <c:max val="100000"/>
          <c:min val="-100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ajorGridlines>
        <c:numFmt formatCode="#,##0;[Red]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spc="2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89364799"/>
        <c:crosses val="autoZero"/>
        <c:crossBetween val="between"/>
        <c:majorUnit val="25000"/>
        <c:minorUnit val="5000"/>
      </c:valAx>
      <c:valAx>
        <c:axId val="1239873968"/>
        <c:scaling>
          <c:orientation val="minMax"/>
          <c:max val="500000"/>
        </c:scaling>
        <c:delete val="0"/>
        <c:axPos val="r"/>
        <c:numFmt formatCode="#,##0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spc="2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39864368"/>
        <c:crosses val="max"/>
        <c:crossBetween val="between"/>
      </c:valAx>
      <c:catAx>
        <c:axId val="1239864368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1239873968"/>
        <c:crosses val="autoZero"/>
        <c:auto val="1"/>
        <c:lblAlgn val="ctr"/>
        <c:lblOffset val="100"/>
        <c:noMultiLvlLbl val="1"/>
      </c:catAx>
      <c:spPr>
        <a:noFill/>
        <a:ln>
          <a:noFill/>
        </a:ln>
        <a:effectLst/>
      </c:spPr>
    </c:plotArea>
    <c:plotVisOnly val="0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noFill/>
    <a:ln w="9525" cap="flat" cmpd="sng" algn="ctr">
      <a:noFill/>
      <a:round/>
    </a:ln>
    <a:effectLst/>
  </c:spPr>
  <c:txPr>
    <a:bodyPr/>
    <a:lstStyle/>
    <a:p>
      <a:pPr>
        <a:defRPr sz="1000"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200" b="1"/>
              <a:t>Income</a:t>
            </a:r>
            <a:r>
              <a:rPr lang="en-US" sz="1200" b="1" baseline="0"/>
              <a:t> VS Expenses</a:t>
            </a:r>
          </a:p>
        </c:rich>
      </c:tx>
      <c:layout>
        <c:manualLayout>
          <c:xMode val="edge"/>
          <c:yMode val="edge"/>
          <c:x val="0.44097459200965711"/>
          <c:y val="0.1564972638310333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2.7695431399677055E-2"/>
          <c:y val="0.20733457659897772"/>
          <c:w val="0.97225767280158526"/>
          <c:h val="0.74295782106184094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719551">
                <a:alpha val="50000"/>
              </a:srgb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ellipsis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eparator>, </c:separator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'Cash Flow'!$B$4:$DD$4</c:f>
              <c:strCache>
                <c:ptCount val="107"/>
                <c:pt idx="0">
                  <c:v>Beginning</c:v>
                </c:pt>
                <c:pt idx="1">
                  <c:v>Mar-18</c:v>
                </c:pt>
                <c:pt idx="2">
                  <c:v>Apr-18</c:v>
                </c:pt>
                <c:pt idx="3">
                  <c:v>May-18</c:v>
                </c:pt>
                <c:pt idx="4">
                  <c:v>Jun-18</c:v>
                </c:pt>
                <c:pt idx="5">
                  <c:v>Jul-18</c:v>
                </c:pt>
                <c:pt idx="6">
                  <c:v>Aug-18</c:v>
                </c:pt>
                <c:pt idx="7">
                  <c:v>Sep-18</c:v>
                </c:pt>
                <c:pt idx="8">
                  <c:v>Oct-18</c:v>
                </c:pt>
                <c:pt idx="9">
                  <c:v>Nov-18</c:v>
                </c:pt>
                <c:pt idx="10">
                  <c:v>Dec-18</c:v>
                </c:pt>
                <c:pt idx="11">
                  <c:v>Jan-19</c:v>
                </c:pt>
                <c:pt idx="12">
                  <c:v>Feb-19</c:v>
                </c:pt>
                <c:pt idx="13">
                  <c:v>Mar-19</c:v>
                </c:pt>
                <c:pt idx="14">
                  <c:v>Apr-19</c:v>
                </c:pt>
                <c:pt idx="15">
                  <c:v>May-19</c:v>
                </c:pt>
                <c:pt idx="16">
                  <c:v>Jun-19</c:v>
                </c:pt>
                <c:pt idx="17">
                  <c:v>Jul-19</c:v>
                </c:pt>
                <c:pt idx="18">
                  <c:v>Aug-19</c:v>
                </c:pt>
                <c:pt idx="19">
                  <c:v>Sep-19</c:v>
                </c:pt>
                <c:pt idx="20">
                  <c:v>Oct-19</c:v>
                </c:pt>
                <c:pt idx="21">
                  <c:v>Nov-19</c:v>
                </c:pt>
                <c:pt idx="22">
                  <c:v>Dec-19</c:v>
                </c:pt>
                <c:pt idx="23">
                  <c:v>Jan-20</c:v>
                </c:pt>
                <c:pt idx="24">
                  <c:v>Feb-20</c:v>
                </c:pt>
                <c:pt idx="25">
                  <c:v>Mar-20</c:v>
                </c:pt>
                <c:pt idx="26">
                  <c:v>Apr-20</c:v>
                </c:pt>
                <c:pt idx="27">
                  <c:v>May-20</c:v>
                </c:pt>
                <c:pt idx="28">
                  <c:v>Jun-20</c:v>
                </c:pt>
                <c:pt idx="29">
                  <c:v>Jul-20</c:v>
                </c:pt>
                <c:pt idx="30">
                  <c:v>Aug-20</c:v>
                </c:pt>
                <c:pt idx="31">
                  <c:v>Sep-20</c:v>
                </c:pt>
                <c:pt idx="32">
                  <c:v>Oct-20</c:v>
                </c:pt>
                <c:pt idx="33">
                  <c:v>Nov-20</c:v>
                </c:pt>
                <c:pt idx="34">
                  <c:v>Dec-20</c:v>
                </c:pt>
                <c:pt idx="35">
                  <c:v>Jan-21</c:v>
                </c:pt>
                <c:pt idx="36">
                  <c:v>Feb-21</c:v>
                </c:pt>
                <c:pt idx="37">
                  <c:v>Mar-21</c:v>
                </c:pt>
                <c:pt idx="38">
                  <c:v>Apr-21</c:v>
                </c:pt>
                <c:pt idx="39">
                  <c:v>May-21</c:v>
                </c:pt>
                <c:pt idx="40">
                  <c:v>Jun-21</c:v>
                </c:pt>
                <c:pt idx="41">
                  <c:v>Jul-21</c:v>
                </c:pt>
                <c:pt idx="42">
                  <c:v>Aug-21</c:v>
                </c:pt>
                <c:pt idx="43">
                  <c:v>Sep-21</c:v>
                </c:pt>
                <c:pt idx="44">
                  <c:v>Oct-21</c:v>
                </c:pt>
                <c:pt idx="45">
                  <c:v>Nov-21</c:v>
                </c:pt>
                <c:pt idx="46">
                  <c:v>Dec-21</c:v>
                </c:pt>
                <c:pt idx="47">
                  <c:v>Jan-22</c:v>
                </c:pt>
                <c:pt idx="48">
                  <c:v>Feb-22</c:v>
                </c:pt>
                <c:pt idx="49">
                  <c:v>Mar-22</c:v>
                </c:pt>
                <c:pt idx="50">
                  <c:v>Apr-22</c:v>
                </c:pt>
                <c:pt idx="51">
                  <c:v>May-22</c:v>
                </c:pt>
                <c:pt idx="52">
                  <c:v>Jun-22</c:v>
                </c:pt>
                <c:pt idx="53">
                  <c:v>Jul-22</c:v>
                </c:pt>
                <c:pt idx="54">
                  <c:v>Aug-22</c:v>
                </c:pt>
                <c:pt idx="55">
                  <c:v>Sep-22</c:v>
                </c:pt>
                <c:pt idx="56">
                  <c:v>Oct-22</c:v>
                </c:pt>
                <c:pt idx="57">
                  <c:v>Nov-22</c:v>
                </c:pt>
                <c:pt idx="58">
                  <c:v>Dec-22</c:v>
                </c:pt>
                <c:pt idx="59">
                  <c:v>Jan-23</c:v>
                </c:pt>
                <c:pt idx="60">
                  <c:v>Feb-23</c:v>
                </c:pt>
                <c:pt idx="61">
                  <c:v>Mar-23</c:v>
                </c:pt>
                <c:pt idx="62">
                  <c:v>Apr-23</c:v>
                </c:pt>
                <c:pt idx="63">
                  <c:v>May-23</c:v>
                </c:pt>
                <c:pt idx="64">
                  <c:v>Jun-23</c:v>
                </c:pt>
                <c:pt idx="65">
                  <c:v>Jul-23</c:v>
                </c:pt>
                <c:pt idx="66">
                  <c:v>Aug-23</c:v>
                </c:pt>
                <c:pt idx="67">
                  <c:v>Sep-23</c:v>
                </c:pt>
                <c:pt idx="68">
                  <c:v>Oct-23</c:v>
                </c:pt>
                <c:pt idx="69">
                  <c:v>Nov-23</c:v>
                </c:pt>
                <c:pt idx="70">
                  <c:v>Dec-23</c:v>
                </c:pt>
                <c:pt idx="71">
                  <c:v>Jan-24</c:v>
                </c:pt>
                <c:pt idx="72">
                  <c:v>Feb-24</c:v>
                </c:pt>
                <c:pt idx="73">
                  <c:v>Mar-24</c:v>
                </c:pt>
                <c:pt idx="74">
                  <c:v>Apr-24</c:v>
                </c:pt>
                <c:pt idx="75">
                  <c:v>May-24</c:v>
                </c:pt>
                <c:pt idx="76">
                  <c:v>Jun-24</c:v>
                </c:pt>
                <c:pt idx="77">
                  <c:v>Jul-24</c:v>
                </c:pt>
                <c:pt idx="78">
                  <c:v>Aug-24</c:v>
                </c:pt>
                <c:pt idx="79">
                  <c:v>Sep-24</c:v>
                </c:pt>
                <c:pt idx="80">
                  <c:v>Oct-24</c:v>
                </c:pt>
                <c:pt idx="81">
                  <c:v>Nov-24</c:v>
                </c:pt>
                <c:pt idx="82">
                  <c:v>Dec-24</c:v>
                </c:pt>
                <c:pt idx="83">
                  <c:v>Jan-25</c:v>
                </c:pt>
                <c:pt idx="84">
                  <c:v>Feb-25</c:v>
                </c:pt>
                <c:pt idx="85">
                  <c:v>Mar-25</c:v>
                </c:pt>
                <c:pt idx="86">
                  <c:v>Apr-25</c:v>
                </c:pt>
                <c:pt idx="87">
                  <c:v>May-25</c:v>
                </c:pt>
                <c:pt idx="88">
                  <c:v>Jun-25</c:v>
                </c:pt>
                <c:pt idx="89">
                  <c:v>Jul-25</c:v>
                </c:pt>
                <c:pt idx="90">
                  <c:v>Aug-25</c:v>
                </c:pt>
                <c:pt idx="91">
                  <c:v>Sep-25</c:v>
                </c:pt>
                <c:pt idx="92">
                  <c:v>Oct-25</c:v>
                </c:pt>
                <c:pt idx="93">
                  <c:v>Nov-25</c:v>
                </c:pt>
                <c:pt idx="94">
                  <c:v>Dec-25</c:v>
                </c:pt>
                <c:pt idx="95">
                  <c:v>Jan-26</c:v>
                </c:pt>
                <c:pt idx="96">
                  <c:v>Feb-26</c:v>
                </c:pt>
                <c:pt idx="97">
                  <c:v>Mar-26</c:v>
                </c:pt>
                <c:pt idx="98">
                  <c:v>Apr-26</c:v>
                </c:pt>
                <c:pt idx="99">
                  <c:v>May-26</c:v>
                </c:pt>
                <c:pt idx="100">
                  <c:v>Jun-26</c:v>
                </c:pt>
                <c:pt idx="101">
                  <c:v>Jul-26</c:v>
                </c:pt>
                <c:pt idx="102">
                  <c:v>Aug-26</c:v>
                </c:pt>
                <c:pt idx="103">
                  <c:v>Sep-26</c:v>
                </c:pt>
                <c:pt idx="104">
                  <c:v>Oct-26</c:v>
                </c:pt>
                <c:pt idx="105">
                  <c:v>Nov-26</c:v>
                </c:pt>
                <c:pt idx="106">
                  <c:v>Dec-26</c:v>
                </c:pt>
              </c:strCache>
            </c:strRef>
          </c:cat>
          <c:val>
            <c:numRef>
              <c:f>'Cash Flow'!$B$108:$DD$108</c:f>
              <c:numCache>
                <c:formatCode>#,##0;[Red]#,##0</c:formatCode>
                <c:ptCount val="107"/>
                <c:pt idx="1">
                  <c:v>27746</c:v>
                </c:pt>
                <c:pt idx="2">
                  <c:v>18384</c:v>
                </c:pt>
                <c:pt idx="3">
                  <c:v>24808</c:v>
                </c:pt>
                <c:pt idx="4">
                  <c:v>27659</c:v>
                </c:pt>
                <c:pt idx="5">
                  <c:v>18912</c:v>
                </c:pt>
                <c:pt idx="6">
                  <c:v>23742</c:v>
                </c:pt>
                <c:pt idx="7">
                  <c:v>35421</c:v>
                </c:pt>
                <c:pt idx="8">
                  <c:v>23942</c:v>
                </c:pt>
                <c:pt idx="9">
                  <c:v>47740</c:v>
                </c:pt>
                <c:pt idx="10">
                  <c:v>53086</c:v>
                </c:pt>
                <c:pt idx="11">
                  <c:v>68146</c:v>
                </c:pt>
                <c:pt idx="12">
                  <c:v>41973</c:v>
                </c:pt>
                <c:pt idx="13">
                  <c:v>59294</c:v>
                </c:pt>
                <c:pt idx="14">
                  <c:v>52157</c:v>
                </c:pt>
                <c:pt idx="15">
                  <c:v>44755</c:v>
                </c:pt>
                <c:pt idx="16">
                  <c:v>47775</c:v>
                </c:pt>
                <c:pt idx="17">
                  <c:v>44588</c:v>
                </c:pt>
                <c:pt idx="18">
                  <c:v>68033</c:v>
                </c:pt>
                <c:pt idx="19">
                  <c:v>51971</c:v>
                </c:pt>
                <c:pt idx="20">
                  <c:v>59470</c:v>
                </c:pt>
                <c:pt idx="21">
                  <c:v>106550</c:v>
                </c:pt>
                <c:pt idx="22">
                  <c:v>42153</c:v>
                </c:pt>
                <c:pt idx="23">
                  <c:v>33526</c:v>
                </c:pt>
                <c:pt idx="24">
                  <c:v>34204</c:v>
                </c:pt>
                <c:pt idx="25">
                  <c:v>39938</c:v>
                </c:pt>
                <c:pt idx="26">
                  <c:v>40962</c:v>
                </c:pt>
                <c:pt idx="27">
                  <c:v>55314</c:v>
                </c:pt>
                <c:pt idx="28">
                  <c:v>45630</c:v>
                </c:pt>
                <c:pt idx="29">
                  <c:v>34431</c:v>
                </c:pt>
                <c:pt idx="30">
                  <c:v>36024</c:v>
                </c:pt>
                <c:pt idx="31">
                  <c:v>44440</c:v>
                </c:pt>
                <c:pt idx="32">
                  <c:v>36198</c:v>
                </c:pt>
                <c:pt idx="33">
                  <c:v>34557</c:v>
                </c:pt>
                <c:pt idx="34">
                  <c:v>45888</c:v>
                </c:pt>
                <c:pt idx="35">
                  <c:v>35244</c:v>
                </c:pt>
                <c:pt idx="36">
                  <c:v>36995</c:v>
                </c:pt>
                <c:pt idx="37">
                  <c:v>92063</c:v>
                </c:pt>
                <c:pt idx="38">
                  <c:v>109228</c:v>
                </c:pt>
                <c:pt idx="39">
                  <c:v>76338</c:v>
                </c:pt>
                <c:pt idx="40">
                  <c:v>53251</c:v>
                </c:pt>
                <c:pt idx="41">
                  <c:v>32889</c:v>
                </c:pt>
                <c:pt idx="42">
                  <c:v>30534</c:v>
                </c:pt>
                <c:pt idx="43">
                  <c:v>43197</c:v>
                </c:pt>
                <c:pt idx="44">
                  <c:v>30895</c:v>
                </c:pt>
                <c:pt idx="45">
                  <c:v>30955</c:v>
                </c:pt>
                <c:pt idx="46">
                  <c:v>43015</c:v>
                </c:pt>
                <c:pt idx="47">
                  <c:v>30171</c:v>
                </c:pt>
                <c:pt idx="48">
                  <c:v>31110</c:v>
                </c:pt>
                <c:pt idx="49">
                  <c:v>43080</c:v>
                </c:pt>
                <c:pt idx="50">
                  <c:v>30956</c:v>
                </c:pt>
                <c:pt idx="51">
                  <c:v>31004</c:v>
                </c:pt>
                <c:pt idx="52">
                  <c:v>37507</c:v>
                </c:pt>
                <c:pt idx="53">
                  <c:v>31265</c:v>
                </c:pt>
                <c:pt idx="54">
                  <c:v>42416</c:v>
                </c:pt>
                <c:pt idx="55">
                  <c:v>105364</c:v>
                </c:pt>
                <c:pt idx="56">
                  <c:v>29967</c:v>
                </c:pt>
                <c:pt idx="57">
                  <c:v>29289</c:v>
                </c:pt>
                <c:pt idx="58">
                  <c:v>42769</c:v>
                </c:pt>
                <c:pt idx="59">
                  <c:v>28551</c:v>
                </c:pt>
                <c:pt idx="60">
                  <c:v>30577</c:v>
                </c:pt>
                <c:pt idx="61">
                  <c:v>44742</c:v>
                </c:pt>
                <c:pt idx="62">
                  <c:v>32551</c:v>
                </c:pt>
                <c:pt idx="63">
                  <c:v>90012</c:v>
                </c:pt>
                <c:pt idx="64">
                  <c:v>45759</c:v>
                </c:pt>
                <c:pt idx="65">
                  <c:v>72897</c:v>
                </c:pt>
                <c:pt idx="66">
                  <c:v>32477</c:v>
                </c:pt>
                <c:pt idx="67">
                  <c:v>41544</c:v>
                </c:pt>
                <c:pt idx="68">
                  <c:v>118475</c:v>
                </c:pt>
                <c:pt idx="69">
                  <c:v>33028</c:v>
                </c:pt>
                <c:pt idx="70">
                  <c:v>45922</c:v>
                </c:pt>
                <c:pt idx="71">
                  <c:v>31616</c:v>
                </c:pt>
                <c:pt idx="72">
                  <c:v>28618</c:v>
                </c:pt>
                <c:pt idx="73">
                  <c:v>182704</c:v>
                </c:pt>
                <c:pt idx="74">
                  <c:v>33372</c:v>
                </c:pt>
                <c:pt idx="75">
                  <c:v>29897</c:v>
                </c:pt>
                <c:pt idx="76">
                  <c:v>37891</c:v>
                </c:pt>
                <c:pt idx="77">
                  <c:v>29727</c:v>
                </c:pt>
                <c:pt idx="78">
                  <c:v>29823</c:v>
                </c:pt>
                <c:pt idx="79">
                  <c:v>36890</c:v>
                </c:pt>
                <c:pt idx="80">
                  <c:v>29936</c:v>
                </c:pt>
                <c:pt idx="81">
                  <c:v>30166</c:v>
                </c:pt>
                <c:pt idx="82">
                  <c:v>42874</c:v>
                </c:pt>
                <c:pt idx="83">
                  <c:v>31227</c:v>
                </c:pt>
                <c:pt idx="84">
                  <c:v>30163</c:v>
                </c:pt>
                <c:pt idx="85">
                  <c:v>45512</c:v>
                </c:pt>
                <c:pt idx="86">
                  <c:v>31799</c:v>
                </c:pt>
                <c:pt idx="87">
                  <c:v>29515</c:v>
                </c:pt>
                <c:pt idx="88">
                  <c:v>38494</c:v>
                </c:pt>
                <c:pt idx="89">
                  <c:v>35381</c:v>
                </c:pt>
                <c:pt idx="90">
                  <c:v>29563</c:v>
                </c:pt>
                <c:pt idx="91">
                  <c:v>44031</c:v>
                </c:pt>
                <c:pt idx="92">
                  <c:v>29982</c:v>
                </c:pt>
                <c:pt idx="93">
                  <c:v>29757</c:v>
                </c:pt>
                <c:pt idx="94">
                  <c:v>43662</c:v>
                </c:pt>
                <c:pt idx="95">
                  <c:v>30070</c:v>
                </c:pt>
                <c:pt idx="96">
                  <c:v>79948</c:v>
                </c:pt>
                <c:pt idx="97">
                  <c:v>67007</c:v>
                </c:pt>
                <c:pt idx="98">
                  <c:v>51741</c:v>
                </c:pt>
                <c:pt idx="99">
                  <c:v>34708</c:v>
                </c:pt>
                <c:pt idx="100">
                  <c:v>37448</c:v>
                </c:pt>
                <c:pt idx="101">
                  <c:v>31645</c:v>
                </c:pt>
                <c:pt idx="102">
                  <c:v>49074</c:v>
                </c:pt>
                <c:pt idx="103">
                  <c:v>29948</c:v>
                </c:pt>
                <c:pt idx="104">
                  <c:v>31645</c:v>
                </c:pt>
                <c:pt idx="105">
                  <c:v>49074</c:v>
                </c:pt>
                <c:pt idx="106">
                  <c:v>51741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813-43C7-9D19-E631FEC63C63}"/>
            </c:ext>
          </c:extLst>
        </c:ser>
        <c:ser>
          <c:idx val="1"/>
          <c:order val="1"/>
          <c:spPr>
            <a:solidFill>
              <a:schemeClr val="accent2">
                <a:lumMod val="50000"/>
                <a:alpha val="75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ellipsis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'Cash Flow'!$B$4:$DD$4</c:f>
              <c:strCache>
                <c:ptCount val="107"/>
                <c:pt idx="0">
                  <c:v>Beginning</c:v>
                </c:pt>
                <c:pt idx="1">
                  <c:v>Mar-18</c:v>
                </c:pt>
                <c:pt idx="2">
                  <c:v>Apr-18</c:v>
                </c:pt>
                <c:pt idx="3">
                  <c:v>May-18</c:v>
                </c:pt>
                <c:pt idx="4">
                  <c:v>Jun-18</c:v>
                </c:pt>
                <c:pt idx="5">
                  <c:v>Jul-18</c:v>
                </c:pt>
                <c:pt idx="6">
                  <c:v>Aug-18</c:v>
                </c:pt>
                <c:pt idx="7">
                  <c:v>Sep-18</c:v>
                </c:pt>
                <c:pt idx="8">
                  <c:v>Oct-18</c:v>
                </c:pt>
                <c:pt idx="9">
                  <c:v>Nov-18</c:v>
                </c:pt>
                <c:pt idx="10">
                  <c:v>Dec-18</c:v>
                </c:pt>
                <c:pt idx="11">
                  <c:v>Jan-19</c:v>
                </c:pt>
                <c:pt idx="12">
                  <c:v>Feb-19</c:v>
                </c:pt>
                <c:pt idx="13">
                  <c:v>Mar-19</c:v>
                </c:pt>
                <c:pt idx="14">
                  <c:v>Apr-19</c:v>
                </c:pt>
                <c:pt idx="15">
                  <c:v>May-19</c:v>
                </c:pt>
                <c:pt idx="16">
                  <c:v>Jun-19</c:v>
                </c:pt>
                <c:pt idx="17">
                  <c:v>Jul-19</c:v>
                </c:pt>
                <c:pt idx="18">
                  <c:v>Aug-19</c:v>
                </c:pt>
                <c:pt idx="19">
                  <c:v>Sep-19</c:v>
                </c:pt>
                <c:pt idx="20">
                  <c:v>Oct-19</c:v>
                </c:pt>
                <c:pt idx="21">
                  <c:v>Nov-19</c:v>
                </c:pt>
                <c:pt idx="22">
                  <c:v>Dec-19</c:v>
                </c:pt>
                <c:pt idx="23">
                  <c:v>Jan-20</c:v>
                </c:pt>
                <c:pt idx="24">
                  <c:v>Feb-20</c:v>
                </c:pt>
                <c:pt idx="25">
                  <c:v>Mar-20</c:v>
                </c:pt>
                <c:pt idx="26">
                  <c:v>Apr-20</c:v>
                </c:pt>
                <c:pt idx="27">
                  <c:v>May-20</c:v>
                </c:pt>
                <c:pt idx="28">
                  <c:v>Jun-20</c:v>
                </c:pt>
                <c:pt idx="29">
                  <c:v>Jul-20</c:v>
                </c:pt>
                <c:pt idx="30">
                  <c:v>Aug-20</c:v>
                </c:pt>
                <c:pt idx="31">
                  <c:v>Sep-20</c:v>
                </c:pt>
                <c:pt idx="32">
                  <c:v>Oct-20</c:v>
                </c:pt>
                <c:pt idx="33">
                  <c:v>Nov-20</c:v>
                </c:pt>
                <c:pt idx="34">
                  <c:v>Dec-20</c:v>
                </c:pt>
                <c:pt idx="35">
                  <c:v>Jan-21</c:v>
                </c:pt>
                <c:pt idx="36">
                  <c:v>Feb-21</c:v>
                </c:pt>
                <c:pt idx="37">
                  <c:v>Mar-21</c:v>
                </c:pt>
                <c:pt idx="38">
                  <c:v>Apr-21</c:v>
                </c:pt>
                <c:pt idx="39">
                  <c:v>May-21</c:v>
                </c:pt>
                <c:pt idx="40">
                  <c:v>Jun-21</c:v>
                </c:pt>
                <c:pt idx="41">
                  <c:v>Jul-21</c:v>
                </c:pt>
                <c:pt idx="42">
                  <c:v>Aug-21</c:v>
                </c:pt>
                <c:pt idx="43">
                  <c:v>Sep-21</c:v>
                </c:pt>
                <c:pt idx="44">
                  <c:v>Oct-21</c:v>
                </c:pt>
                <c:pt idx="45">
                  <c:v>Nov-21</c:v>
                </c:pt>
                <c:pt idx="46">
                  <c:v>Dec-21</c:v>
                </c:pt>
                <c:pt idx="47">
                  <c:v>Jan-22</c:v>
                </c:pt>
                <c:pt idx="48">
                  <c:v>Feb-22</c:v>
                </c:pt>
                <c:pt idx="49">
                  <c:v>Mar-22</c:v>
                </c:pt>
                <c:pt idx="50">
                  <c:v>Apr-22</c:v>
                </c:pt>
                <c:pt idx="51">
                  <c:v>May-22</c:v>
                </c:pt>
                <c:pt idx="52">
                  <c:v>Jun-22</c:v>
                </c:pt>
                <c:pt idx="53">
                  <c:v>Jul-22</c:v>
                </c:pt>
                <c:pt idx="54">
                  <c:v>Aug-22</c:v>
                </c:pt>
                <c:pt idx="55">
                  <c:v>Sep-22</c:v>
                </c:pt>
                <c:pt idx="56">
                  <c:v>Oct-22</c:v>
                </c:pt>
                <c:pt idx="57">
                  <c:v>Nov-22</c:v>
                </c:pt>
                <c:pt idx="58">
                  <c:v>Dec-22</c:v>
                </c:pt>
                <c:pt idx="59">
                  <c:v>Jan-23</c:v>
                </c:pt>
                <c:pt idx="60">
                  <c:v>Feb-23</c:v>
                </c:pt>
                <c:pt idx="61">
                  <c:v>Mar-23</c:v>
                </c:pt>
                <c:pt idx="62">
                  <c:v>Apr-23</c:v>
                </c:pt>
                <c:pt idx="63">
                  <c:v>May-23</c:v>
                </c:pt>
                <c:pt idx="64">
                  <c:v>Jun-23</c:v>
                </c:pt>
                <c:pt idx="65">
                  <c:v>Jul-23</c:v>
                </c:pt>
                <c:pt idx="66">
                  <c:v>Aug-23</c:v>
                </c:pt>
                <c:pt idx="67">
                  <c:v>Sep-23</c:v>
                </c:pt>
                <c:pt idx="68">
                  <c:v>Oct-23</c:v>
                </c:pt>
                <c:pt idx="69">
                  <c:v>Nov-23</c:v>
                </c:pt>
                <c:pt idx="70">
                  <c:v>Dec-23</c:v>
                </c:pt>
                <c:pt idx="71">
                  <c:v>Jan-24</c:v>
                </c:pt>
                <c:pt idx="72">
                  <c:v>Feb-24</c:v>
                </c:pt>
                <c:pt idx="73">
                  <c:v>Mar-24</c:v>
                </c:pt>
                <c:pt idx="74">
                  <c:v>Apr-24</c:v>
                </c:pt>
                <c:pt idx="75">
                  <c:v>May-24</c:v>
                </c:pt>
                <c:pt idx="76">
                  <c:v>Jun-24</c:v>
                </c:pt>
                <c:pt idx="77">
                  <c:v>Jul-24</c:v>
                </c:pt>
                <c:pt idx="78">
                  <c:v>Aug-24</c:v>
                </c:pt>
                <c:pt idx="79">
                  <c:v>Sep-24</c:v>
                </c:pt>
                <c:pt idx="80">
                  <c:v>Oct-24</c:v>
                </c:pt>
                <c:pt idx="81">
                  <c:v>Nov-24</c:v>
                </c:pt>
                <c:pt idx="82">
                  <c:v>Dec-24</c:v>
                </c:pt>
                <c:pt idx="83">
                  <c:v>Jan-25</c:v>
                </c:pt>
                <c:pt idx="84">
                  <c:v>Feb-25</c:v>
                </c:pt>
                <c:pt idx="85">
                  <c:v>Mar-25</c:v>
                </c:pt>
                <c:pt idx="86">
                  <c:v>Apr-25</c:v>
                </c:pt>
                <c:pt idx="87">
                  <c:v>May-25</c:v>
                </c:pt>
                <c:pt idx="88">
                  <c:v>Jun-25</c:v>
                </c:pt>
                <c:pt idx="89">
                  <c:v>Jul-25</c:v>
                </c:pt>
                <c:pt idx="90">
                  <c:v>Aug-25</c:v>
                </c:pt>
                <c:pt idx="91">
                  <c:v>Sep-25</c:v>
                </c:pt>
                <c:pt idx="92">
                  <c:v>Oct-25</c:v>
                </c:pt>
                <c:pt idx="93">
                  <c:v>Nov-25</c:v>
                </c:pt>
                <c:pt idx="94">
                  <c:v>Dec-25</c:v>
                </c:pt>
                <c:pt idx="95">
                  <c:v>Jan-26</c:v>
                </c:pt>
                <c:pt idx="96">
                  <c:v>Feb-26</c:v>
                </c:pt>
                <c:pt idx="97">
                  <c:v>Mar-26</c:v>
                </c:pt>
                <c:pt idx="98">
                  <c:v>Apr-26</c:v>
                </c:pt>
                <c:pt idx="99">
                  <c:v>May-26</c:v>
                </c:pt>
                <c:pt idx="100">
                  <c:v>Jun-26</c:v>
                </c:pt>
                <c:pt idx="101">
                  <c:v>Jul-26</c:v>
                </c:pt>
                <c:pt idx="102">
                  <c:v>Aug-26</c:v>
                </c:pt>
                <c:pt idx="103">
                  <c:v>Sep-26</c:v>
                </c:pt>
                <c:pt idx="104">
                  <c:v>Oct-26</c:v>
                </c:pt>
                <c:pt idx="105">
                  <c:v>Nov-26</c:v>
                </c:pt>
                <c:pt idx="106">
                  <c:v>Dec-26</c:v>
                </c:pt>
              </c:strCache>
            </c:strRef>
          </c:cat>
          <c:val>
            <c:numRef>
              <c:f>'Cash Flow'!$B$115:$DD$115</c:f>
              <c:numCache>
                <c:formatCode>#,##0;[Red]#,##0</c:formatCode>
                <c:ptCount val="107"/>
                <c:pt idx="1">
                  <c:v>36081</c:v>
                </c:pt>
                <c:pt idx="2">
                  <c:v>38942</c:v>
                </c:pt>
                <c:pt idx="3">
                  <c:v>46848</c:v>
                </c:pt>
                <c:pt idx="4">
                  <c:v>29133</c:v>
                </c:pt>
                <c:pt idx="5">
                  <c:v>47237</c:v>
                </c:pt>
                <c:pt idx="6">
                  <c:v>36822</c:v>
                </c:pt>
                <c:pt idx="7">
                  <c:v>34916</c:v>
                </c:pt>
                <c:pt idx="8">
                  <c:v>44993</c:v>
                </c:pt>
                <c:pt idx="9">
                  <c:v>77438</c:v>
                </c:pt>
                <c:pt idx="10">
                  <c:v>46128</c:v>
                </c:pt>
                <c:pt idx="11">
                  <c:v>36352</c:v>
                </c:pt>
                <c:pt idx="12">
                  <c:v>33945</c:v>
                </c:pt>
                <c:pt idx="13">
                  <c:v>36913</c:v>
                </c:pt>
                <c:pt idx="14">
                  <c:v>39093</c:v>
                </c:pt>
                <c:pt idx="15">
                  <c:v>47179</c:v>
                </c:pt>
                <c:pt idx="16">
                  <c:v>35711</c:v>
                </c:pt>
                <c:pt idx="17">
                  <c:v>44276</c:v>
                </c:pt>
                <c:pt idx="18">
                  <c:v>40417</c:v>
                </c:pt>
                <c:pt idx="19">
                  <c:v>47107</c:v>
                </c:pt>
                <c:pt idx="20">
                  <c:v>42826</c:v>
                </c:pt>
                <c:pt idx="21">
                  <c:v>43830</c:v>
                </c:pt>
                <c:pt idx="22">
                  <c:v>55979</c:v>
                </c:pt>
                <c:pt idx="23">
                  <c:v>49136</c:v>
                </c:pt>
                <c:pt idx="24">
                  <c:v>45074</c:v>
                </c:pt>
                <c:pt idx="25">
                  <c:v>39808</c:v>
                </c:pt>
                <c:pt idx="26">
                  <c:v>38895</c:v>
                </c:pt>
                <c:pt idx="27">
                  <c:v>40148</c:v>
                </c:pt>
                <c:pt idx="28">
                  <c:v>44200</c:v>
                </c:pt>
                <c:pt idx="29">
                  <c:v>46706</c:v>
                </c:pt>
                <c:pt idx="30">
                  <c:v>38326</c:v>
                </c:pt>
                <c:pt idx="31">
                  <c:v>52724</c:v>
                </c:pt>
                <c:pt idx="32">
                  <c:v>48155</c:v>
                </c:pt>
                <c:pt idx="33">
                  <c:v>47548</c:v>
                </c:pt>
                <c:pt idx="34">
                  <c:v>37597</c:v>
                </c:pt>
                <c:pt idx="35">
                  <c:v>46072</c:v>
                </c:pt>
                <c:pt idx="36">
                  <c:v>37052</c:v>
                </c:pt>
                <c:pt idx="37">
                  <c:v>34940</c:v>
                </c:pt>
                <c:pt idx="38">
                  <c:v>46473</c:v>
                </c:pt>
                <c:pt idx="39">
                  <c:v>49733</c:v>
                </c:pt>
                <c:pt idx="40">
                  <c:v>37833</c:v>
                </c:pt>
                <c:pt idx="41">
                  <c:v>45718</c:v>
                </c:pt>
                <c:pt idx="42">
                  <c:v>48486</c:v>
                </c:pt>
                <c:pt idx="43">
                  <c:v>47748</c:v>
                </c:pt>
                <c:pt idx="44">
                  <c:v>31573</c:v>
                </c:pt>
                <c:pt idx="45">
                  <c:v>51505</c:v>
                </c:pt>
                <c:pt idx="46">
                  <c:v>41877</c:v>
                </c:pt>
                <c:pt idx="47">
                  <c:v>39052</c:v>
                </c:pt>
                <c:pt idx="48">
                  <c:v>37487</c:v>
                </c:pt>
                <c:pt idx="49">
                  <c:v>35873</c:v>
                </c:pt>
                <c:pt idx="50">
                  <c:v>53350</c:v>
                </c:pt>
                <c:pt idx="51">
                  <c:v>50436</c:v>
                </c:pt>
                <c:pt idx="52">
                  <c:v>43580</c:v>
                </c:pt>
                <c:pt idx="53">
                  <c:v>36468</c:v>
                </c:pt>
                <c:pt idx="54">
                  <c:v>47517</c:v>
                </c:pt>
                <c:pt idx="55">
                  <c:v>39121</c:v>
                </c:pt>
                <c:pt idx="56">
                  <c:v>51293</c:v>
                </c:pt>
                <c:pt idx="57">
                  <c:v>43148</c:v>
                </c:pt>
                <c:pt idx="58">
                  <c:v>50219</c:v>
                </c:pt>
                <c:pt idx="59">
                  <c:v>37939</c:v>
                </c:pt>
                <c:pt idx="60">
                  <c:v>37870</c:v>
                </c:pt>
                <c:pt idx="61">
                  <c:v>44126</c:v>
                </c:pt>
                <c:pt idx="62">
                  <c:v>36574</c:v>
                </c:pt>
                <c:pt idx="63">
                  <c:v>39891</c:v>
                </c:pt>
                <c:pt idx="64">
                  <c:v>40663</c:v>
                </c:pt>
                <c:pt idx="65">
                  <c:v>35277</c:v>
                </c:pt>
                <c:pt idx="66">
                  <c:v>43596</c:v>
                </c:pt>
                <c:pt idx="67">
                  <c:v>45456</c:v>
                </c:pt>
                <c:pt idx="68">
                  <c:v>37105</c:v>
                </c:pt>
                <c:pt idx="69">
                  <c:v>46492</c:v>
                </c:pt>
                <c:pt idx="70">
                  <c:v>52166</c:v>
                </c:pt>
                <c:pt idx="71">
                  <c:v>44683</c:v>
                </c:pt>
                <c:pt idx="72">
                  <c:v>54812</c:v>
                </c:pt>
                <c:pt idx="73">
                  <c:v>47408</c:v>
                </c:pt>
                <c:pt idx="74">
                  <c:v>45111</c:v>
                </c:pt>
                <c:pt idx="75">
                  <c:v>37432</c:v>
                </c:pt>
                <c:pt idx="76">
                  <c:v>50790</c:v>
                </c:pt>
                <c:pt idx="77">
                  <c:v>47229</c:v>
                </c:pt>
                <c:pt idx="78">
                  <c:v>54319</c:v>
                </c:pt>
                <c:pt idx="79">
                  <c:v>36381</c:v>
                </c:pt>
                <c:pt idx="80">
                  <c:v>47325</c:v>
                </c:pt>
                <c:pt idx="81">
                  <c:v>46588</c:v>
                </c:pt>
                <c:pt idx="82">
                  <c:v>49356</c:v>
                </c:pt>
                <c:pt idx="83">
                  <c:v>41046</c:v>
                </c:pt>
                <c:pt idx="84">
                  <c:v>27609</c:v>
                </c:pt>
                <c:pt idx="85">
                  <c:v>47749</c:v>
                </c:pt>
                <c:pt idx="86">
                  <c:v>53904</c:v>
                </c:pt>
                <c:pt idx="87">
                  <c:v>38652</c:v>
                </c:pt>
                <c:pt idx="88">
                  <c:v>38931</c:v>
                </c:pt>
                <c:pt idx="89">
                  <c:v>42897</c:v>
                </c:pt>
                <c:pt idx="90">
                  <c:v>41430</c:v>
                </c:pt>
                <c:pt idx="91">
                  <c:v>45920</c:v>
                </c:pt>
                <c:pt idx="92">
                  <c:v>39628</c:v>
                </c:pt>
                <c:pt idx="93">
                  <c:v>34308</c:v>
                </c:pt>
                <c:pt idx="94">
                  <c:v>46823</c:v>
                </c:pt>
                <c:pt idx="95">
                  <c:v>49678</c:v>
                </c:pt>
                <c:pt idx="96">
                  <c:v>42260</c:v>
                </c:pt>
                <c:pt idx="97">
                  <c:v>41041</c:v>
                </c:pt>
                <c:pt idx="98">
                  <c:v>42670</c:v>
                </c:pt>
                <c:pt idx="99">
                  <c:v>31849</c:v>
                </c:pt>
                <c:pt idx="100">
                  <c:v>37488</c:v>
                </c:pt>
                <c:pt idx="101">
                  <c:v>45661</c:v>
                </c:pt>
                <c:pt idx="102">
                  <c:v>49618</c:v>
                </c:pt>
                <c:pt idx="103">
                  <c:v>40790</c:v>
                </c:pt>
                <c:pt idx="104">
                  <c:v>41957</c:v>
                </c:pt>
                <c:pt idx="105">
                  <c:v>39162</c:v>
                </c:pt>
                <c:pt idx="106">
                  <c:v>33717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813-43C7-9D19-E631FEC63C6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"/>
        <c:overlap val="100"/>
        <c:axId val="126807424"/>
        <c:axId val="128189568"/>
      </c:barChart>
      <c:catAx>
        <c:axId val="12680742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high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0"/>
          <a:lstStyle/>
          <a:p>
            <a:pPr>
              <a:defRPr sz="900" b="0" i="0" u="none" strike="noStrike" kern="1200" baseline="0">
                <a:ln>
                  <a:noFill/>
                </a:ln>
                <a:solidFill>
                  <a:schemeClr val="bg1">
                    <a:lumMod val="50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8189568"/>
        <c:crosses val="autoZero"/>
        <c:auto val="0"/>
        <c:lblAlgn val="ctr"/>
        <c:lblOffset val="500"/>
        <c:noMultiLvlLbl val="1"/>
      </c:catAx>
      <c:valAx>
        <c:axId val="128189568"/>
        <c:scaling>
          <c:orientation val="minMax"/>
          <c:max val="10000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85000"/>
                  <a:alpha val="50000"/>
                </a:schemeClr>
              </a:solidFill>
              <a:round/>
            </a:ln>
            <a:effectLst/>
          </c:spPr>
        </c:majorGridlines>
        <c:numFmt formatCode="#,##0;[Red]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6807424"/>
        <c:crosses val="autoZero"/>
        <c:crossBetween val="between"/>
        <c:majorUnit val="10000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withinLinear" id="16">
  <a:schemeClr val="accent3"/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15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587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 cap="none" spc="2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bg1"/>
    </cs:fontRef>
    <cs:spPr>
      <a:solidFill>
        <a:schemeClr val="tx1">
          <a:lumMod val="50000"/>
          <a:lumOff val="50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70000"/>
        </a:schemeClr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70000"/>
        </a:schemeClr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>
            <a:alpha val="70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70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 baseline="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tx1">
        <a:lumMod val="65000"/>
        <a:lumOff val="35000"/>
      </a:schemeClr>
    </cs:fontRef>
    <cs:defRPr sz="1600" b="0" i="0" kern="1200" cap="none" spc="5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587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 spc="20" baseline="0"/>
  </cs:valueAxis>
  <cs:wall>
    <cs:lnRef idx="0"/>
    <cs:fillRef idx="0"/>
    <cs:effectRef idx="0"/>
    <cs:fontRef idx="minor">
      <a:schemeClr val="dk1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88</xdr:row>
      <xdr:rowOff>78844</xdr:rowOff>
    </xdr:from>
    <xdr:to>
      <xdr:col>108</xdr:col>
      <xdr:colOff>10583</xdr:colOff>
      <xdr:row>114</xdr:row>
      <xdr:rowOff>21694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DB1515DB-791B-4EE9-A93C-56662A34C28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absolute">
    <xdr:from>
      <xdr:col>0</xdr:col>
      <xdr:colOff>2</xdr:colOff>
      <xdr:row>115</xdr:row>
      <xdr:rowOff>97895</xdr:rowOff>
    </xdr:from>
    <xdr:to>
      <xdr:col>108</xdr:col>
      <xdr:colOff>76200</xdr:colOff>
      <xdr:row>141</xdr:row>
      <xdr:rowOff>40745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DDF7D8E4-416B-440D-AC18-E97C0F195E3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absolute">
    <xdr:from>
      <xdr:col>0</xdr:col>
      <xdr:colOff>0</xdr:colOff>
      <xdr:row>0</xdr:row>
      <xdr:rowOff>16851</xdr:rowOff>
    </xdr:from>
    <xdr:to>
      <xdr:col>108</xdr:col>
      <xdr:colOff>11942</xdr:colOff>
      <xdr:row>33</xdr:row>
      <xdr:rowOff>38100</xdr:rowOff>
    </xdr:to>
    <xdr:graphicFrame macro="">
      <xdr:nvGraphicFramePr>
        <xdr:cNvPr id="2" name="Chart 2">
          <a:extLst>
            <a:ext uri="{FF2B5EF4-FFF2-40B4-BE49-F238E27FC236}">
              <a16:creationId xmlns:a16="http://schemas.microsoft.com/office/drawing/2014/main" id="{D8CC3694-1547-4D8C-B6E2-4CDB415E6B2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 editAs="absolute">
    <xdr:from>
      <xdr:col>0</xdr:col>
      <xdr:colOff>0</xdr:colOff>
      <xdr:row>32</xdr:row>
      <xdr:rowOff>0</xdr:rowOff>
    </xdr:from>
    <xdr:to>
      <xdr:col>109</xdr:col>
      <xdr:colOff>359019</xdr:colOff>
      <xdr:row>56</xdr:row>
      <xdr:rowOff>39859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D90508F7-B2D3-4D00-814F-70151F4642D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 editAs="absolute">
    <xdr:from>
      <xdr:col>0</xdr:col>
      <xdr:colOff>0</xdr:colOff>
      <xdr:row>57</xdr:row>
      <xdr:rowOff>13053</xdr:rowOff>
    </xdr:from>
    <xdr:to>
      <xdr:col>108</xdr:col>
      <xdr:colOff>15345</xdr:colOff>
      <xdr:row>89</xdr:row>
      <xdr:rowOff>78559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53BAEBE0-F7AE-43DB-9A2E-A7B9628F51E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s\ManafAbuRous\Dropbox\Personal\Financials\Planning\Cash%2520Flow%2520v3.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ash Flow"/>
      <sheetName val="Forcast"/>
      <sheetName val="Credit"/>
      <sheetName val="Expenses"/>
      <sheetName val="Savings"/>
      <sheetName val="Budget"/>
      <sheetName val="Master Data"/>
      <sheetName val="DBR"/>
      <sheetName val="Support"/>
      <sheetName val="Mortgage"/>
      <sheetName val="Kicks Loan"/>
      <sheetName val="150K Loan"/>
      <sheetName val="Income"/>
      <sheetName val="Other"/>
      <sheetName val="D-HOME"/>
    </sheetNames>
    <sheetDataSet>
      <sheetData sheetId="0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428B01-624B-4C9C-99DE-0C64DF4652F1}">
  <dimension ref="A1:C224"/>
  <sheetViews>
    <sheetView workbookViewId="0">
      <pane ySplit="2" topLeftCell="A192" activePane="bottomLeft" state="frozen"/>
      <selection pane="bottomLeft" activeCell="C216" sqref="C216"/>
    </sheetView>
  </sheetViews>
  <sheetFormatPr defaultRowHeight="15" x14ac:dyDescent="0.25"/>
  <cols>
    <col min="1" max="1" width="44" customWidth="1"/>
    <col min="2" max="2" width="109.140625" style="182" customWidth="1"/>
    <col min="3" max="3" width="28.5703125" customWidth="1"/>
  </cols>
  <sheetData>
    <row r="1" spans="1:3" ht="23.25" x14ac:dyDescent="0.35">
      <c r="A1" s="198" t="s">
        <v>122</v>
      </c>
      <c r="B1" s="180"/>
      <c r="C1" s="174"/>
    </row>
    <row r="2" spans="1:3" x14ac:dyDescent="0.25">
      <c r="A2" s="199" t="s">
        <v>123</v>
      </c>
      <c r="B2" s="181"/>
      <c r="C2" s="175"/>
    </row>
    <row r="3" spans="1:3" x14ac:dyDescent="0.25">
      <c r="A3" s="187"/>
    </row>
    <row r="4" spans="1:3" ht="18.75" x14ac:dyDescent="0.25">
      <c r="A4" s="188" t="s">
        <v>124</v>
      </c>
    </row>
    <row r="5" spans="1:3" x14ac:dyDescent="0.25">
      <c r="A5" s="189" t="s">
        <v>125</v>
      </c>
      <c r="B5" s="183" t="s">
        <v>126</v>
      </c>
      <c r="C5" s="176" t="s">
        <v>127</v>
      </c>
    </row>
    <row r="6" spans="1:3" x14ac:dyDescent="0.25">
      <c r="A6" s="187" t="s">
        <v>128</v>
      </c>
      <c r="B6" s="182" t="s">
        <v>129</v>
      </c>
      <c r="C6" t="s">
        <v>130</v>
      </c>
    </row>
    <row r="7" spans="1:3" x14ac:dyDescent="0.25">
      <c r="A7" s="187" t="s">
        <v>131</v>
      </c>
      <c r="B7" s="182" t="s">
        <v>132</v>
      </c>
      <c r="C7" t="s">
        <v>133</v>
      </c>
    </row>
    <row r="8" spans="1:3" x14ac:dyDescent="0.25">
      <c r="A8" s="187" t="s">
        <v>134</v>
      </c>
      <c r="B8" s="182" t="s">
        <v>135</v>
      </c>
      <c r="C8" t="s">
        <v>136</v>
      </c>
    </row>
    <row r="9" spans="1:3" x14ac:dyDescent="0.25">
      <c r="A9" s="187" t="s">
        <v>137</v>
      </c>
      <c r="B9" s="182" t="s">
        <v>138</v>
      </c>
      <c r="C9" t="s">
        <v>139</v>
      </c>
    </row>
    <row r="10" spans="1:3" x14ac:dyDescent="0.25">
      <c r="A10" s="187" t="s">
        <v>140</v>
      </c>
      <c r="B10" s="182" t="s">
        <v>141</v>
      </c>
      <c r="C10" t="s">
        <v>142</v>
      </c>
    </row>
    <row r="11" spans="1:3" x14ac:dyDescent="0.25">
      <c r="A11" s="187" t="s">
        <v>143</v>
      </c>
      <c r="B11" s="182" t="s">
        <v>144</v>
      </c>
      <c r="C11" t="s">
        <v>145</v>
      </c>
    </row>
    <row r="12" spans="1:3" x14ac:dyDescent="0.25">
      <c r="A12" s="187"/>
    </row>
    <row r="13" spans="1:3" x14ac:dyDescent="0.25">
      <c r="A13" s="196" t="s">
        <v>146</v>
      </c>
    </row>
    <row r="14" spans="1:3" x14ac:dyDescent="0.25">
      <c r="A14" s="187"/>
    </row>
    <row r="15" spans="1:3" ht="18.75" x14ac:dyDescent="0.25">
      <c r="A15" s="190" t="s">
        <v>147</v>
      </c>
    </row>
    <row r="16" spans="1:3" x14ac:dyDescent="0.25">
      <c r="A16" s="187"/>
    </row>
    <row r="17" spans="1:3" x14ac:dyDescent="0.25">
      <c r="A17" s="187" t="s">
        <v>148</v>
      </c>
    </row>
    <row r="18" spans="1:3" x14ac:dyDescent="0.25">
      <c r="A18" s="187"/>
    </row>
    <row r="19" spans="1:3" x14ac:dyDescent="0.25">
      <c r="A19" s="187" t="s">
        <v>149</v>
      </c>
      <c r="B19" s="182" t="s">
        <v>126</v>
      </c>
      <c r="C19" t="s">
        <v>150</v>
      </c>
    </row>
    <row r="20" spans="1:3" x14ac:dyDescent="0.25">
      <c r="A20" s="187" t="s">
        <v>151</v>
      </c>
      <c r="B20" s="182" t="s">
        <v>152</v>
      </c>
      <c r="C20" t="s">
        <v>153</v>
      </c>
    </row>
    <row r="21" spans="1:3" ht="30" x14ac:dyDescent="0.25">
      <c r="A21" s="187" t="s">
        <v>66</v>
      </c>
      <c r="B21" s="182" t="s">
        <v>154</v>
      </c>
      <c r="C21" t="s">
        <v>497</v>
      </c>
    </row>
    <row r="22" spans="1:3" x14ac:dyDescent="0.25">
      <c r="A22" s="187" t="s">
        <v>155</v>
      </c>
      <c r="B22" s="182" t="s">
        <v>156</v>
      </c>
      <c r="C22" t="s">
        <v>498</v>
      </c>
    </row>
    <row r="23" spans="1:3" x14ac:dyDescent="0.25">
      <c r="A23" s="191"/>
      <c r="B23" s="184"/>
      <c r="C23" s="178"/>
    </row>
    <row r="24" spans="1:3" x14ac:dyDescent="0.25">
      <c r="A24" s="187" t="s">
        <v>157</v>
      </c>
    </row>
    <row r="25" spans="1:3" x14ac:dyDescent="0.25">
      <c r="A25" s="196"/>
    </row>
    <row r="26" spans="1:3" x14ac:dyDescent="0.25">
      <c r="A26" s="187" t="s">
        <v>146</v>
      </c>
    </row>
    <row r="27" spans="1:3" ht="18.75" x14ac:dyDescent="0.25">
      <c r="A27" s="190"/>
    </row>
    <row r="28" spans="1:3" x14ac:dyDescent="0.25">
      <c r="A28" s="187" t="s">
        <v>158</v>
      </c>
    </row>
    <row r="29" spans="1:3" x14ac:dyDescent="0.25">
      <c r="A29" s="187"/>
    </row>
    <row r="30" spans="1:3" x14ac:dyDescent="0.25">
      <c r="A30" s="187" t="s">
        <v>159</v>
      </c>
    </row>
    <row r="31" spans="1:3" x14ac:dyDescent="0.25">
      <c r="A31" s="192"/>
      <c r="B31" s="185"/>
      <c r="C31" s="177"/>
    </row>
    <row r="32" spans="1:3" x14ac:dyDescent="0.25">
      <c r="A32" s="187" t="s">
        <v>160</v>
      </c>
      <c r="B32" s="182" t="s">
        <v>126</v>
      </c>
      <c r="C32" t="s">
        <v>161</v>
      </c>
    </row>
    <row r="33" spans="1:3" x14ac:dyDescent="0.25">
      <c r="A33" s="187" t="s">
        <v>162</v>
      </c>
      <c r="B33" s="182" t="s">
        <v>163</v>
      </c>
      <c r="C33" t="s">
        <v>164</v>
      </c>
    </row>
    <row r="34" spans="1:3" x14ac:dyDescent="0.25">
      <c r="A34" s="187" t="s">
        <v>165</v>
      </c>
      <c r="B34" s="182" t="s">
        <v>166</v>
      </c>
      <c r="C34" t="s">
        <v>167</v>
      </c>
    </row>
    <row r="35" spans="1:3" x14ac:dyDescent="0.25">
      <c r="A35" s="187" t="s">
        <v>168</v>
      </c>
      <c r="B35" s="182" t="s">
        <v>169</v>
      </c>
      <c r="C35" t="s">
        <v>170</v>
      </c>
    </row>
    <row r="36" spans="1:3" x14ac:dyDescent="0.25">
      <c r="A36" s="187" t="s">
        <v>171</v>
      </c>
      <c r="B36" s="182" t="s">
        <v>172</v>
      </c>
      <c r="C36" t="s">
        <v>173</v>
      </c>
    </row>
    <row r="37" spans="1:3" x14ac:dyDescent="0.25">
      <c r="A37" s="187" t="s">
        <v>174</v>
      </c>
      <c r="B37" s="182" t="s">
        <v>175</v>
      </c>
      <c r="C37" t="s">
        <v>176</v>
      </c>
    </row>
    <row r="38" spans="1:3" x14ac:dyDescent="0.25">
      <c r="A38" s="187" t="s">
        <v>177</v>
      </c>
      <c r="B38" s="182" t="s">
        <v>178</v>
      </c>
      <c r="C38" t="s">
        <v>179</v>
      </c>
    </row>
    <row r="39" spans="1:3" x14ac:dyDescent="0.25">
      <c r="A39" s="187" t="s">
        <v>180</v>
      </c>
      <c r="B39" s="182" t="s">
        <v>181</v>
      </c>
      <c r="C39" t="s">
        <v>173</v>
      </c>
    </row>
    <row r="40" spans="1:3" x14ac:dyDescent="0.25">
      <c r="A40" s="187" t="s">
        <v>182</v>
      </c>
      <c r="B40" s="182" t="s">
        <v>183</v>
      </c>
      <c r="C40" t="s">
        <v>173</v>
      </c>
    </row>
    <row r="41" spans="1:3" x14ac:dyDescent="0.25">
      <c r="A41" s="187" t="s">
        <v>184</v>
      </c>
      <c r="B41" s="182" t="s">
        <v>185</v>
      </c>
      <c r="C41" t="s">
        <v>186</v>
      </c>
    </row>
    <row r="42" spans="1:3" x14ac:dyDescent="0.25">
      <c r="A42" s="187" t="s">
        <v>187</v>
      </c>
      <c r="B42" s="182" t="s">
        <v>188</v>
      </c>
      <c r="C42" t="s">
        <v>189</v>
      </c>
    </row>
    <row r="43" spans="1:3" x14ac:dyDescent="0.25">
      <c r="A43" s="187" t="s">
        <v>190</v>
      </c>
      <c r="B43" s="182" t="s">
        <v>191</v>
      </c>
      <c r="C43" t="s">
        <v>192</v>
      </c>
    </row>
    <row r="44" spans="1:3" x14ac:dyDescent="0.25">
      <c r="A44" s="193"/>
      <c r="B44" s="186"/>
      <c r="C44" s="179"/>
    </row>
    <row r="45" spans="1:3" x14ac:dyDescent="0.25">
      <c r="A45" s="187" t="s">
        <v>193</v>
      </c>
    </row>
    <row r="46" spans="1:3" x14ac:dyDescent="0.25">
      <c r="A46" s="196"/>
    </row>
    <row r="47" spans="1:3" x14ac:dyDescent="0.25">
      <c r="A47" s="187" t="s">
        <v>146</v>
      </c>
    </row>
    <row r="48" spans="1:3" x14ac:dyDescent="0.25">
      <c r="A48" s="187"/>
    </row>
    <row r="49" spans="1:3" ht="18.75" x14ac:dyDescent="0.25">
      <c r="A49" s="190" t="s">
        <v>194</v>
      </c>
    </row>
    <row r="50" spans="1:3" x14ac:dyDescent="0.25">
      <c r="A50" s="187"/>
    </row>
    <row r="51" spans="1:3" x14ac:dyDescent="0.25">
      <c r="A51" s="187" t="s">
        <v>195</v>
      </c>
    </row>
    <row r="52" spans="1:3" x14ac:dyDescent="0.25">
      <c r="A52" s="187"/>
    </row>
    <row r="53" spans="1:3" x14ac:dyDescent="0.25">
      <c r="A53" s="192" t="s">
        <v>1</v>
      </c>
      <c r="B53" s="185" t="s">
        <v>126</v>
      </c>
      <c r="C53" s="177" t="s">
        <v>196</v>
      </c>
    </row>
    <row r="54" spans="1:3" x14ac:dyDescent="0.25">
      <c r="A54" s="187" t="s">
        <v>197</v>
      </c>
      <c r="B54" s="182" t="s">
        <v>198</v>
      </c>
      <c r="C54" t="s">
        <v>199</v>
      </c>
    </row>
    <row r="55" spans="1:3" x14ac:dyDescent="0.25">
      <c r="A55" s="187" t="s">
        <v>200</v>
      </c>
      <c r="B55" s="182" t="s">
        <v>201</v>
      </c>
      <c r="C55" t="s">
        <v>202</v>
      </c>
    </row>
    <row r="56" spans="1:3" x14ac:dyDescent="0.25">
      <c r="A56" s="187" t="s">
        <v>203</v>
      </c>
      <c r="B56" s="182" t="s">
        <v>204</v>
      </c>
      <c r="C56" t="s">
        <v>205</v>
      </c>
    </row>
    <row r="57" spans="1:3" x14ac:dyDescent="0.25">
      <c r="A57" s="187" t="s">
        <v>206</v>
      </c>
      <c r="B57" s="182" t="s">
        <v>207</v>
      </c>
      <c r="C57" t="s">
        <v>208</v>
      </c>
    </row>
    <row r="58" spans="1:3" x14ac:dyDescent="0.25">
      <c r="A58" s="187"/>
    </row>
    <row r="59" spans="1:3" x14ac:dyDescent="0.25">
      <c r="A59" s="187" t="s">
        <v>209</v>
      </c>
      <c r="B59" s="182" t="s">
        <v>210</v>
      </c>
      <c r="C59" t="s">
        <v>211</v>
      </c>
    </row>
    <row r="60" spans="1:3" x14ac:dyDescent="0.25">
      <c r="A60" s="187" t="s">
        <v>212</v>
      </c>
      <c r="B60" s="182" t="s">
        <v>213</v>
      </c>
      <c r="C60" t="s">
        <v>214</v>
      </c>
    </row>
    <row r="61" spans="1:3" x14ac:dyDescent="0.25">
      <c r="A61" s="187" t="s">
        <v>215</v>
      </c>
      <c r="B61" s="182" t="s">
        <v>216</v>
      </c>
      <c r="C61" t="s">
        <v>217</v>
      </c>
    </row>
    <row r="62" spans="1:3" x14ac:dyDescent="0.25">
      <c r="A62" s="187"/>
    </row>
    <row r="63" spans="1:3" x14ac:dyDescent="0.25">
      <c r="A63" s="187" t="s">
        <v>218</v>
      </c>
      <c r="B63" s="182" t="s">
        <v>219</v>
      </c>
      <c r="C63" t="s">
        <v>220</v>
      </c>
    </row>
    <row r="64" spans="1:3" x14ac:dyDescent="0.25">
      <c r="A64" s="187" t="s">
        <v>221</v>
      </c>
      <c r="B64" s="182" t="s">
        <v>222</v>
      </c>
      <c r="C64" t="s">
        <v>223</v>
      </c>
    </row>
    <row r="65" spans="1:3" x14ac:dyDescent="0.25">
      <c r="A65" s="187" t="s">
        <v>224</v>
      </c>
      <c r="B65" s="182" t="s">
        <v>225</v>
      </c>
      <c r="C65" t="s">
        <v>226</v>
      </c>
    </row>
    <row r="66" spans="1:3" x14ac:dyDescent="0.25">
      <c r="A66" s="187" t="s">
        <v>227</v>
      </c>
      <c r="B66" s="182" t="s">
        <v>228</v>
      </c>
      <c r="C66" t="s">
        <v>229</v>
      </c>
    </row>
    <row r="67" spans="1:3" x14ac:dyDescent="0.25">
      <c r="A67" s="187"/>
    </row>
    <row r="68" spans="1:3" x14ac:dyDescent="0.25">
      <c r="A68" s="187" t="s">
        <v>230</v>
      </c>
      <c r="B68" s="182" t="s">
        <v>231</v>
      </c>
      <c r="C68" t="s">
        <v>232</v>
      </c>
    </row>
    <row r="69" spans="1:3" x14ac:dyDescent="0.25">
      <c r="A69" s="187" t="s">
        <v>233</v>
      </c>
      <c r="B69" s="182" t="s">
        <v>234</v>
      </c>
      <c r="C69" t="s">
        <v>235</v>
      </c>
    </row>
    <row r="70" spans="1:3" x14ac:dyDescent="0.25">
      <c r="A70" s="187" t="s">
        <v>236</v>
      </c>
      <c r="B70" s="182" t="s">
        <v>237</v>
      </c>
      <c r="C70" t="s">
        <v>238</v>
      </c>
    </row>
    <row r="71" spans="1:3" x14ac:dyDescent="0.25">
      <c r="A71" s="187" t="s">
        <v>239</v>
      </c>
      <c r="B71" s="182" t="s">
        <v>240</v>
      </c>
      <c r="C71" t="s">
        <v>241</v>
      </c>
    </row>
    <row r="72" spans="1:3" x14ac:dyDescent="0.25">
      <c r="A72" s="187" t="s">
        <v>242</v>
      </c>
      <c r="B72" s="182" t="s">
        <v>243</v>
      </c>
      <c r="C72" t="s">
        <v>244</v>
      </c>
    </row>
    <row r="73" spans="1:3" x14ac:dyDescent="0.25">
      <c r="A73" s="187"/>
    </row>
    <row r="74" spans="1:3" x14ac:dyDescent="0.25">
      <c r="A74" s="187" t="s">
        <v>245</v>
      </c>
      <c r="B74" s="182" t="s">
        <v>246</v>
      </c>
      <c r="C74" t="s">
        <v>247</v>
      </c>
    </row>
    <row r="75" spans="1:3" x14ac:dyDescent="0.25">
      <c r="A75" s="187" t="s">
        <v>248</v>
      </c>
      <c r="B75" s="182" t="s">
        <v>249</v>
      </c>
      <c r="C75" t="s">
        <v>250</v>
      </c>
    </row>
    <row r="76" spans="1:3" x14ac:dyDescent="0.25">
      <c r="A76" s="187" t="s">
        <v>251</v>
      </c>
      <c r="B76" s="182" t="s">
        <v>252</v>
      </c>
      <c r="C76" t="s">
        <v>253</v>
      </c>
    </row>
    <row r="77" spans="1:3" x14ac:dyDescent="0.25">
      <c r="A77" s="187" t="s">
        <v>254</v>
      </c>
      <c r="B77" s="182" t="s">
        <v>255</v>
      </c>
      <c r="C77" t="s">
        <v>256</v>
      </c>
    </row>
    <row r="78" spans="1:3" x14ac:dyDescent="0.25">
      <c r="A78" s="187" t="s">
        <v>257</v>
      </c>
      <c r="B78" s="182" t="s">
        <v>258</v>
      </c>
      <c r="C78" t="s">
        <v>259</v>
      </c>
    </row>
    <row r="79" spans="1:3" x14ac:dyDescent="0.25">
      <c r="A79" s="187" t="s">
        <v>260</v>
      </c>
      <c r="B79" s="182" t="s">
        <v>261</v>
      </c>
      <c r="C79" t="s">
        <v>262</v>
      </c>
    </row>
    <row r="80" spans="1:3" x14ac:dyDescent="0.25">
      <c r="A80" s="187"/>
    </row>
    <row r="81" spans="1:3" x14ac:dyDescent="0.25">
      <c r="A81" s="187" t="s">
        <v>20</v>
      </c>
      <c r="B81" s="182" t="s">
        <v>263</v>
      </c>
      <c r="C81" t="s">
        <v>264</v>
      </c>
    </row>
    <row r="82" spans="1:3" x14ac:dyDescent="0.25">
      <c r="A82" s="187"/>
    </row>
    <row r="83" spans="1:3" x14ac:dyDescent="0.25">
      <c r="A83" s="191" t="s">
        <v>265</v>
      </c>
      <c r="B83" s="184"/>
      <c r="C83" s="178"/>
    </row>
    <row r="84" spans="1:3" x14ac:dyDescent="0.25">
      <c r="A84" s="187"/>
    </row>
    <row r="85" spans="1:3" x14ac:dyDescent="0.25">
      <c r="A85" s="196" t="s">
        <v>146</v>
      </c>
    </row>
    <row r="86" spans="1:3" x14ac:dyDescent="0.25">
      <c r="A86" s="187"/>
    </row>
    <row r="87" spans="1:3" x14ac:dyDescent="0.25">
      <c r="A87" s="187" t="s">
        <v>266</v>
      </c>
    </row>
    <row r="88" spans="1:3" ht="18.75" x14ac:dyDescent="0.25">
      <c r="A88" s="190"/>
    </row>
    <row r="89" spans="1:3" x14ac:dyDescent="0.25">
      <c r="A89" s="187" t="s">
        <v>267</v>
      </c>
    </row>
    <row r="90" spans="1:3" x14ac:dyDescent="0.25">
      <c r="A90" s="187"/>
    </row>
    <row r="91" spans="1:3" x14ac:dyDescent="0.25">
      <c r="A91" s="192" t="s">
        <v>1</v>
      </c>
      <c r="B91" s="185" t="s">
        <v>126</v>
      </c>
      <c r="C91" s="177" t="s">
        <v>196</v>
      </c>
    </row>
    <row r="92" spans="1:3" x14ac:dyDescent="0.25">
      <c r="A92" s="187" t="s">
        <v>268</v>
      </c>
      <c r="B92" s="182" t="s">
        <v>269</v>
      </c>
      <c r="C92" t="s">
        <v>270</v>
      </c>
    </row>
    <row r="93" spans="1:3" x14ac:dyDescent="0.25">
      <c r="A93" s="187" t="s">
        <v>271</v>
      </c>
      <c r="B93" s="182" t="s">
        <v>272</v>
      </c>
      <c r="C93" t="s">
        <v>273</v>
      </c>
    </row>
    <row r="94" spans="1:3" x14ac:dyDescent="0.25">
      <c r="A94" s="187" t="s">
        <v>274</v>
      </c>
      <c r="B94" s="182" t="s">
        <v>275</v>
      </c>
      <c r="C94" t="s">
        <v>276</v>
      </c>
    </row>
    <row r="95" spans="1:3" x14ac:dyDescent="0.25">
      <c r="A95" s="187" t="s">
        <v>277</v>
      </c>
      <c r="B95" s="182" t="s">
        <v>278</v>
      </c>
      <c r="C95" t="s">
        <v>279</v>
      </c>
    </row>
    <row r="96" spans="1:3" x14ac:dyDescent="0.25">
      <c r="A96" s="187" t="s">
        <v>280</v>
      </c>
      <c r="B96" s="182" t="s">
        <v>281</v>
      </c>
      <c r="C96" t="s">
        <v>282</v>
      </c>
    </row>
    <row r="97" spans="1:3" x14ac:dyDescent="0.25">
      <c r="A97" s="187" t="s">
        <v>283</v>
      </c>
      <c r="B97" s="182" t="s">
        <v>284</v>
      </c>
      <c r="C97" t="s">
        <v>285</v>
      </c>
    </row>
    <row r="98" spans="1:3" x14ac:dyDescent="0.25">
      <c r="A98" s="187" t="s">
        <v>286</v>
      </c>
      <c r="B98" s="182" t="s">
        <v>287</v>
      </c>
      <c r="C98" t="s">
        <v>288</v>
      </c>
    </row>
    <row r="99" spans="1:3" x14ac:dyDescent="0.25">
      <c r="A99" s="187"/>
    </row>
    <row r="100" spans="1:3" x14ac:dyDescent="0.25">
      <c r="A100" s="187" t="s">
        <v>289</v>
      </c>
      <c r="B100" s="182" t="s">
        <v>290</v>
      </c>
      <c r="C100" t="s">
        <v>291</v>
      </c>
    </row>
    <row r="101" spans="1:3" x14ac:dyDescent="0.25">
      <c r="A101" s="187" t="s">
        <v>292</v>
      </c>
      <c r="B101" s="182" t="s">
        <v>293</v>
      </c>
      <c r="C101" t="s">
        <v>294</v>
      </c>
    </row>
    <row r="102" spans="1:3" x14ac:dyDescent="0.25">
      <c r="A102" s="187"/>
    </row>
    <row r="103" spans="1:3" x14ac:dyDescent="0.25">
      <c r="A103" s="187" t="s">
        <v>295</v>
      </c>
      <c r="B103" s="182" t="s">
        <v>296</v>
      </c>
      <c r="C103" t="s">
        <v>297</v>
      </c>
    </row>
    <row r="104" spans="1:3" x14ac:dyDescent="0.25">
      <c r="A104" s="187" t="s">
        <v>298</v>
      </c>
      <c r="B104" s="182" t="s">
        <v>299</v>
      </c>
      <c r="C104" t="s">
        <v>300</v>
      </c>
    </row>
    <row r="105" spans="1:3" x14ac:dyDescent="0.25">
      <c r="A105" s="187" t="s">
        <v>301</v>
      </c>
      <c r="B105" s="182" t="s">
        <v>302</v>
      </c>
      <c r="C105" t="s">
        <v>303</v>
      </c>
    </row>
    <row r="106" spans="1:3" x14ac:dyDescent="0.25">
      <c r="A106" s="187" t="s">
        <v>304</v>
      </c>
      <c r="B106" s="182" t="s">
        <v>305</v>
      </c>
      <c r="C106" t="s">
        <v>306</v>
      </c>
    </row>
    <row r="107" spans="1:3" x14ac:dyDescent="0.25">
      <c r="A107" s="187" t="s">
        <v>307</v>
      </c>
      <c r="B107" s="182" t="s">
        <v>308</v>
      </c>
      <c r="C107" t="s">
        <v>309</v>
      </c>
    </row>
    <row r="108" spans="1:3" x14ac:dyDescent="0.25">
      <c r="A108" s="187" t="s">
        <v>310</v>
      </c>
      <c r="B108" s="182" t="s">
        <v>311</v>
      </c>
      <c r="C108" t="s">
        <v>312</v>
      </c>
    </row>
    <row r="109" spans="1:3" x14ac:dyDescent="0.25">
      <c r="A109" s="187" t="s">
        <v>257</v>
      </c>
      <c r="B109" s="182" t="s">
        <v>313</v>
      </c>
      <c r="C109" t="s">
        <v>314</v>
      </c>
    </row>
    <row r="110" spans="1:3" x14ac:dyDescent="0.25">
      <c r="A110" s="187"/>
    </row>
    <row r="111" spans="1:3" x14ac:dyDescent="0.25">
      <c r="A111" s="187" t="s">
        <v>315</v>
      </c>
      <c r="B111" s="182" t="s">
        <v>316</v>
      </c>
      <c r="C111" t="s">
        <v>317</v>
      </c>
    </row>
    <row r="112" spans="1:3" x14ac:dyDescent="0.25">
      <c r="A112" s="187" t="s">
        <v>318</v>
      </c>
      <c r="B112" s="182" t="s">
        <v>319</v>
      </c>
      <c r="C112" t="s">
        <v>320</v>
      </c>
    </row>
    <row r="113" spans="1:3" x14ac:dyDescent="0.25">
      <c r="A113" s="187" t="s">
        <v>321</v>
      </c>
      <c r="B113" s="182" t="s">
        <v>322</v>
      </c>
      <c r="C113" t="s">
        <v>323</v>
      </c>
    </row>
    <row r="114" spans="1:3" x14ac:dyDescent="0.25">
      <c r="A114" s="187" t="s">
        <v>324</v>
      </c>
      <c r="B114" s="182" t="s">
        <v>325</v>
      </c>
      <c r="C114" t="s">
        <v>326</v>
      </c>
    </row>
    <row r="115" spans="1:3" x14ac:dyDescent="0.25">
      <c r="A115" s="187" t="s">
        <v>327</v>
      </c>
      <c r="B115" s="182" t="s">
        <v>328</v>
      </c>
      <c r="C115" t="s">
        <v>329</v>
      </c>
    </row>
    <row r="116" spans="1:3" x14ac:dyDescent="0.25">
      <c r="A116" s="187" t="s">
        <v>330</v>
      </c>
      <c r="B116" s="182" t="s">
        <v>331</v>
      </c>
      <c r="C116" t="s">
        <v>332</v>
      </c>
    </row>
    <row r="117" spans="1:3" x14ac:dyDescent="0.25">
      <c r="A117" s="187" t="s">
        <v>333</v>
      </c>
      <c r="B117" s="182" t="s">
        <v>334</v>
      </c>
      <c r="C117" t="s">
        <v>335</v>
      </c>
    </row>
    <row r="118" spans="1:3" x14ac:dyDescent="0.25">
      <c r="A118" s="187" t="s">
        <v>336</v>
      </c>
      <c r="B118" s="182" t="s">
        <v>337</v>
      </c>
      <c r="C118" t="s">
        <v>338</v>
      </c>
    </row>
    <row r="119" spans="1:3" x14ac:dyDescent="0.25">
      <c r="A119" s="187" t="s">
        <v>339</v>
      </c>
      <c r="B119" s="182" t="s">
        <v>340</v>
      </c>
      <c r="C119" t="s">
        <v>341</v>
      </c>
    </row>
    <row r="120" spans="1:3" x14ac:dyDescent="0.25">
      <c r="A120" s="187" t="s">
        <v>342</v>
      </c>
      <c r="B120" s="182" t="s">
        <v>343</v>
      </c>
      <c r="C120" t="s">
        <v>344</v>
      </c>
    </row>
    <row r="121" spans="1:3" x14ac:dyDescent="0.25">
      <c r="A121" s="187" t="s">
        <v>345</v>
      </c>
      <c r="B121" s="182" t="s">
        <v>346</v>
      </c>
      <c r="C121" t="s">
        <v>347</v>
      </c>
    </row>
    <row r="122" spans="1:3" x14ac:dyDescent="0.25">
      <c r="A122" s="187"/>
    </row>
    <row r="123" spans="1:3" x14ac:dyDescent="0.25">
      <c r="A123" s="187" t="s">
        <v>348</v>
      </c>
      <c r="B123" s="182" t="s">
        <v>349</v>
      </c>
      <c r="C123" t="s">
        <v>350</v>
      </c>
    </row>
    <row r="124" spans="1:3" x14ac:dyDescent="0.25">
      <c r="A124" s="187" t="s">
        <v>351</v>
      </c>
      <c r="B124" s="182" t="s">
        <v>352</v>
      </c>
      <c r="C124" t="s">
        <v>353</v>
      </c>
    </row>
    <row r="125" spans="1:3" x14ac:dyDescent="0.25">
      <c r="A125" s="187" t="s">
        <v>354</v>
      </c>
      <c r="B125" s="182" t="s">
        <v>355</v>
      </c>
      <c r="C125" t="s">
        <v>356</v>
      </c>
    </row>
    <row r="126" spans="1:3" x14ac:dyDescent="0.25">
      <c r="A126" s="187" t="s">
        <v>357</v>
      </c>
      <c r="B126" s="182" t="s">
        <v>358</v>
      </c>
      <c r="C126" t="s">
        <v>359</v>
      </c>
    </row>
    <row r="127" spans="1:3" x14ac:dyDescent="0.25">
      <c r="A127" s="192" t="s">
        <v>301</v>
      </c>
      <c r="B127" s="185" t="s">
        <v>360</v>
      </c>
      <c r="C127" s="177" t="s">
        <v>361</v>
      </c>
    </row>
    <row r="128" spans="1:3" x14ac:dyDescent="0.25">
      <c r="A128" s="187"/>
    </row>
    <row r="129" spans="1:3" x14ac:dyDescent="0.25">
      <c r="A129" s="187" t="s">
        <v>362</v>
      </c>
      <c r="B129" s="182" t="s">
        <v>363</v>
      </c>
      <c r="C129" t="s">
        <v>364</v>
      </c>
    </row>
    <row r="130" spans="1:3" x14ac:dyDescent="0.25">
      <c r="A130" s="187" t="s">
        <v>365</v>
      </c>
      <c r="B130" s="182" t="s">
        <v>366</v>
      </c>
      <c r="C130" t="s">
        <v>367</v>
      </c>
    </row>
    <row r="131" spans="1:3" x14ac:dyDescent="0.25">
      <c r="A131" s="187" t="s">
        <v>368</v>
      </c>
      <c r="B131" s="182" t="s">
        <v>369</v>
      </c>
      <c r="C131" t="s">
        <v>370</v>
      </c>
    </row>
    <row r="132" spans="1:3" x14ac:dyDescent="0.25">
      <c r="A132" s="187" t="s">
        <v>371</v>
      </c>
      <c r="B132" s="182" t="s">
        <v>372</v>
      </c>
      <c r="C132" t="s">
        <v>373</v>
      </c>
    </row>
    <row r="133" spans="1:3" x14ac:dyDescent="0.25">
      <c r="A133" s="187" t="s">
        <v>374</v>
      </c>
      <c r="B133" s="182" t="s">
        <v>375</v>
      </c>
      <c r="C133" t="s">
        <v>376</v>
      </c>
    </row>
    <row r="134" spans="1:3" x14ac:dyDescent="0.25">
      <c r="A134" s="187" t="s">
        <v>377</v>
      </c>
      <c r="B134" s="182" t="s">
        <v>378</v>
      </c>
      <c r="C134" t="s">
        <v>379</v>
      </c>
    </row>
    <row r="135" spans="1:3" x14ac:dyDescent="0.25">
      <c r="A135" s="187" t="s">
        <v>380</v>
      </c>
      <c r="B135" s="182" t="s">
        <v>381</v>
      </c>
      <c r="C135" t="s">
        <v>382</v>
      </c>
    </row>
    <row r="136" spans="1:3" x14ac:dyDescent="0.25">
      <c r="A136" s="187" t="s">
        <v>383</v>
      </c>
      <c r="B136" s="182" t="s">
        <v>384</v>
      </c>
      <c r="C136" t="s">
        <v>385</v>
      </c>
    </row>
    <row r="137" spans="1:3" x14ac:dyDescent="0.25">
      <c r="A137" s="187"/>
    </row>
    <row r="138" spans="1:3" x14ac:dyDescent="0.25">
      <c r="A138" s="191" t="s">
        <v>386</v>
      </c>
      <c r="B138" s="184"/>
      <c r="C138" s="178"/>
    </row>
    <row r="139" spans="1:3" x14ac:dyDescent="0.25">
      <c r="A139" s="196"/>
    </row>
    <row r="140" spans="1:3" x14ac:dyDescent="0.25">
      <c r="A140" s="187" t="s">
        <v>146</v>
      </c>
    </row>
    <row r="141" spans="1:3" ht="18.75" x14ac:dyDescent="0.25">
      <c r="A141" s="190"/>
    </row>
    <row r="142" spans="1:3" x14ac:dyDescent="0.25">
      <c r="A142" s="187" t="s">
        <v>387</v>
      </c>
    </row>
    <row r="143" spans="1:3" x14ac:dyDescent="0.25">
      <c r="A143" s="187"/>
    </row>
    <row r="144" spans="1:3" x14ac:dyDescent="0.25">
      <c r="A144" s="187" t="s">
        <v>388</v>
      </c>
    </row>
    <row r="145" spans="1:3" x14ac:dyDescent="0.25">
      <c r="A145" s="187"/>
    </row>
    <row r="146" spans="1:3" x14ac:dyDescent="0.25">
      <c r="A146" s="192" t="s">
        <v>160</v>
      </c>
      <c r="B146" s="185" t="s">
        <v>126</v>
      </c>
      <c r="C146" s="177" t="s">
        <v>389</v>
      </c>
    </row>
    <row r="147" spans="1:3" x14ac:dyDescent="0.25">
      <c r="A147" s="187" t="s">
        <v>390</v>
      </c>
      <c r="B147" s="182" t="s">
        <v>391</v>
      </c>
      <c r="C147" t="s">
        <v>392</v>
      </c>
    </row>
    <row r="148" spans="1:3" x14ac:dyDescent="0.25">
      <c r="A148" s="187" t="s">
        <v>393</v>
      </c>
      <c r="B148" s="182" t="s">
        <v>394</v>
      </c>
      <c r="C148" t="s">
        <v>395</v>
      </c>
    </row>
    <row r="149" spans="1:3" x14ac:dyDescent="0.25">
      <c r="A149" s="187" t="s">
        <v>396</v>
      </c>
      <c r="B149" s="182" t="s">
        <v>397</v>
      </c>
      <c r="C149" t="s">
        <v>178</v>
      </c>
    </row>
    <row r="150" spans="1:3" x14ac:dyDescent="0.25">
      <c r="A150" s="187" t="s">
        <v>398</v>
      </c>
      <c r="B150" s="182" t="s">
        <v>399</v>
      </c>
      <c r="C150" t="s">
        <v>400</v>
      </c>
    </row>
    <row r="151" spans="1:3" x14ac:dyDescent="0.25">
      <c r="A151" s="187"/>
    </row>
    <row r="152" spans="1:3" x14ac:dyDescent="0.25">
      <c r="A152" s="187" t="s">
        <v>401</v>
      </c>
    </row>
    <row r="153" spans="1:3" x14ac:dyDescent="0.25">
      <c r="A153" s="187" t="s">
        <v>402</v>
      </c>
      <c r="B153" s="182" t="s">
        <v>403</v>
      </c>
      <c r="C153" t="s">
        <v>404</v>
      </c>
    </row>
    <row r="154" spans="1:3" x14ac:dyDescent="0.25">
      <c r="A154" s="187" t="s">
        <v>405</v>
      </c>
      <c r="B154" s="182" t="s">
        <v>406</v>
      </c>
      <c r="C154" t="s">
        <v>407</v>
      </c>
    </row>
    <row r="155" spans="1:3" x14ac:dyDescent="0.25">
      <c r="A155" s="187" t="s">
        <v>408</v>
      </c>
      <c r="B155" s="182" t="s">
        <v>409</v>
      </c>
      <c r="C155" t="s">
        <v>410</v>
      </c>
    </row>
    <row r="156" spans="1:3" x14ac:dyDescent="0.25">
      <c r="A156" s="187" t="s">
        <v>411</v>
      </c>
      <c r="B156" s="182" t="s">
        <v>412</v>
      </c>
      <c r="C156" t="s">
        <v>413</v>
      </c>
    </row>
    <row r="157" spans="1:3" x14ac:dyDescent="0.25">
      <c r="A157" s="187" t="s">
        <v>414</v>
      </c>
      <c r="B157" s="182" t="s">
        <v>415</v>
      </c>
      <c r="C157" t="s">
        <v>416</v>
      </c>
    </row>
    <row r="158" spans="1:3" x14ac:dyDescent="0.25">
      <c r="A158" s="187" t="s">
        <v>417</v>
      </c>
      <c r="B158" s="182" t="s">
        <v>418</v>
      </c>
      <c r="C158" t="s">
        <v>419</v>
      </c>
    </row>
    <row r="159" spans="1:3" x14ac:dyDescent="0.25">
      <c r="A159" s="192" t="s">
        <v>420</v>
      </c>
      <c r="B159" s="185" t="s">
        <v>421</v>
      </c>
      <c r="C159" s="177" t="s">
        <v>422</v>
      </c>
    </row>
    <row r="160" spans="1:3" x14ac:dyDescent="0.25">
      <c r="A160" s="187" t="s">
        <v>423</v>
      </c>
      <c r="B160" s="182" t="s">
        <v>424</v>
      </c>
      <c r="C160" t="s">
        <v>425</v>
      </c>
    </row>
    <row r="161" spans="1:3" x14ac:dyDescent="0.25">
      <c r="A161" s="187" t="s">
        <v>426</v>
      </c>
      <c r="B161" s="182" t="s">
        <v>427</v>
      </c>
      <c r="C161" t="s">
        <v>428</v>
      </c>
    </row>
    <row r="162" spans="1:3" x14ac:dyDescent="0.25">
      <c r="A162" s="187" t="s">
        <v>429</v>
      </c>
      <c r="B162" s="182" t="s">
        <v>430</v>
      </c>
      <c r="C162" t="s">
        <v>431</v>
      </c>
    </row>
    <row r="163" spans="1:3" x14ac:dyDescent="0.25">
      <c r="A163" s="187"/>
    </row>
    <row r="164" spans="1:3" x14ac:dyDescent="0.25">
      <c r="A164" s="187" t="s">
        <v>146</v>
      </c>
    </row>
    <row r="165" spans="1:3" x14ac:dyDescent="0.25">
      <c r="A165" s="196"/>
    </row>
    <row r="166" spans="1:3" x14ac:dyDescent="0.25">
      <c r="A166" s="187" t="s">
        <v>432</v>
      </c>
    </row>
    <row r="167" spans="1:3" ht="18.75" x14ac:dyDescent="0.25">
      <c r="A167" s="190"/>
    </row>
    <row r="168" spans="1:3" x14ac:dyDescent="0.25">
      <c r="A168" s="187" t="s">
        <v>433</v>
      </c>
    </row>
    <row r="169" spans="1:3" x14ac:dyDescent="0.25">
      <c r="A169" s="187"/>
    </row>
    <row r="170" spans="1:3" x14ac:dyDescent="0.25">
      <c r="A170" s="187" t="s">
        <v>434</v>
      </c>
      <c r="B170" s="182" t="s">
        <v>435</v>
      </c>
      <c r="C170" t="s">
        <v>436</v>
      </c>
    </row>
    <row r="171" spans="1:3" x14ac:dyDescent="0.25">
      <c r="A171" s="192" t="s">
        <v>437</v>
      </c>
      <c r="B171" s="185" t="s">
        <v>438</v>
      </c>
      <c r="C171" s="177" t="s">
        <v>439</v>
      </c>
    </row>
    <row r="172" spans="1:3" x14ac:dyDescent="0.25">
      <c r="A172" s="187" t="s">
        <v>440</v>
      </c>
      <c r="B172" s="182" t="s">
        <v>441</v>
      </c>
      <c r="C172" t="s">
        <v>442</v>
      </c>
    </row>
    <row r="173" spans="1:3" x14ac:dyDescent="0.25">
      <c r="A173" s="187" t="s">
        <v>443</v>
      </c>
      <c r="B173" s="182" t="s">
        <v>444</v>
      </c>
      <c r="C173" t="s">
        <v>445</v>
      </c>
    </row>
    <row r="174" spans="1:3" x14ac:dyDescent="0.25">
      <c r="A174" s="187" t="s">
        <v>446</v>
      </c>
      <c r="B174" s="182" t="s">
        <v>447</v>
      </c>
      <c r="C174" t="s">
        <v>448</v>
      </c>
    </row>
    <row r="175" spans="1:3" x14ac:dyDescent="0.25">
      <c r="A175" s="187" t="s">
        <v>449</v>
      </c>
      <c r="B175" s="182" t="s">
        <v>450</v>
      </c>
      <c r="C175" t="s">
        <v>451</v>
      </c>
    </row>
    <row r="176" spans="1:3" x14ac:dyDescent="0.25">
      <c r="A176" s="187" t="s">
        <v>452</v>
      </c>
      <c r="B176" s="182" t="s">
        <v>453</v>
      </c>
      <c r="C176" t="s">
        <v>454</v>
      </c>
    </row>
    <row r="177" spans="1:3" x14ac:dyDescent="0.25">
      <c r="A177" s="187" t="s">
        <v>455</v>
      </c>
      <c r="B177" s="182" t="s">
        <v>456</v>
      </c>
      <c r="C177" t="s">
        <v>457</v>
      </c>
    </row>
    <row r="178" spans="1:3" x14ac:dyDescent="0.25">
      <c r="A178" s="196"/>
    </row>
    <row r="179" spans="1:3" x14ac:dyDescent="0.25">
      <c r="A179" s="187" t="s">
        <v>146</v>
      </c>
    </row>
    <row r="180" spans="1:3" ht="18.75" x14ac:dyDescent="0.25">
      <c r="A180" s="194"/>
      <c r="B180" s="185"/>
      <c r="C180" s="177"/>
    </row>
    <row r="181" spans="1:3" x14ac:dyDescent="0.25">
      <c r="A181" s="187" t="s">
        <v>458</v>
      </c>
    </row>
    <row r="182" spans="1:3" x14ac:dyDescent="0.25">
      <c r="A182" s="187"/>
    </row>
    <row r="183" spans="1:3" x14ac:dyDescent="0.25">
      <c r="A183" s="187" t="s">
        <v>459</v>
      </c>
      <c r="B183" s="182" t="s">
        <v>460</v>
      </c>
    </row>
    <row r="184" spans="1:3" x14ac:dyDescent="0.25">
      <c r="A184" s="187" t="s">
        <v>461</v>
      </c>
      <c r="B184" s="182" t="s">
        <v>462</v>
      </c>
    </row>
    <row r="185" spans="1:3" x14ac:dyDescent="0.25">
      <c r="A185" s="187" t="s">
        <v>463</v>
      </c>
      <c r="B185" s="182" t="s">
        <v>464</v>
      </c>
    </row>
    <row r="186" spans="1:3" x14ac:dyDescent="0.25">
      <c r="A186" s="187" t="s">
        <v>465</v>
      </c>
      <c r="B186" s="182" t="s">
        <v>466</v>
      </c>
    </row>
    <row r="187" spans="1:3" x14ac:dyDescent="0.25">
      <c r="A187" s="187" t="s">
        <v>467</v>
      </c>
      <c r="B187" s="182" t="s">
        <v>468</v>
      </c>
    </row>
    <row r="188" spans="1:3" x14ac:dyDescent="0.25">
      <c r="A188" s="187" t="s">
        <v>469</v>
      </c>
      <c r="B188" s="182" t="s">
        <v>470</v>
      </c>
    </row>
    <row r="189" spans="1:3" x14ac:dyDescent="0.25">
      <c r="A189" s="187"/>
    </row>
    <row r="190" spans="1:3" x14ac:dyDescent="0.25">
      <c r="A190" s="187" t="s">
        <v>146</v>
      </c>
    </row>
    <row r="191" spans="1:3" x14ac:dyDescent="0.25">
      <c r="A191" s="196"/>
    </row>
    <row r="192" spans="1:3" x14ac:dyDescent="0.25">
      <c r="A192" s="187" t="s">
        <v>471</v>
      </c>
    </row>
    <row r="193" spans="1:2" ht="18.75" x14ac:dyDescent="0.25">
      <c r="A193" s="190"/>
    </row>
    <row r="194" spans="1:2" x14ac:dyDescent="0.25">
      <c r="A194" s="187" t="s">
        <v>472</v>
      </c>
      <c r="B194" s="182" t="s">
        <v>473</v>
      </c>
    </row>
    <row r="195" spans="1:2" x14ac:dyDescent="0.25">
      <c r="A195" s="187" t="s">
        <v>474</v>
      </c>
      <c r="B195" s="182" t="s">
        <v>475</v>
      </c>
    </row>
    <row r="196" spans="1:2" x14ac:dyDescent="0.25">
      <c r="A196" s="187" t="s">
        <v>476</v>
      </c>
      <c r="B196" s="182" t="s">
        <v>477</v>
      </c>
    </row>
    <row r="197" spans="1:2" x14ac:dyDescent="0.25">
      <c r="A197" s="187" t="s">
        <v>478</v>
      </c>
      <c r="B197" s="182" t="s">
        <v>479</v>
      </c>
    </row>
    <row r="198" spans="1:2" x14ac:dyDescent="0.25">
      <c r="A198" s="187" t="s">
        <v>480</v>
      </c>
      <c r="B198" s="182" t="s">
        <v>481</v>
      </c>
    </row>
    <row r="199" spans="1:2" x14ac:dyDescent="0.25">
      <c r="A199" s="187" t="s">
        <v>482</v>
      </c>
      <c r="B199" s="182" t="s">
        <v>483</v>
      </c>
    </row>
    <row r="200" spans="1:2" x14ac:dyDescent="0.25">
      <c r="A200" s="187"/>
    </row>
    <row r="201" spans="1:2" x14ac:dyDescent="0.25">
      <c r="A201" s="187" t="s">
        <v>146</v>
      </c>
    </row>
    <row r="202" spans="1:2" x14ac:dyDescent="0.25">
      <c r="A202" s="187"/>
    </row>
    <row r="203" spans="1:2" x14ac:dyDescent="0.25">
      <c r="A203" s="187" t="s">
        <v>484</v>
      </c>
    </row>
    <row r="204" spans="1:2" x14ac:dyDescent="0.25">
      <c r="A204" s="196"/>
    </row>
    <row r="205" spans="1:2" x14ac:dyDescent="0.25">
      <c r="A205" s="187" t="s">
        <v>485</v>
      </c>
    </row>
    <row r="206" spans="1:2" ht="18.75" x14ac:dyDescent="0.25">
      <c r="A206" s="190" t="s">
        <v>486</v>
      </c>
    </row>
    <row r="207" spans="1:2" x14ac:dyDescent="0.25">
      <c r="A207" s="187" t="s">
        <v>487</v>
      </c>
    </row>
    <row r="208" spans="1:2" ht="18.75" x14ac:dyDescent="0.25">
      <c r="A208" s="195" t="s">
        <v>499</v>
      </c>
    </row>
    <row r="209" spans="1:1" x14ac:dyDescent="0.25">
      <c r="A209" s="187"/>
    </row>
    <row r="210" spans="1:1" x14ac:dyDescent="0.25">
      <c r="A210" s="187" t="s">
        <v>488</v>
      </c>
    </row>
    <row r="211" spans="1:1" x14ac:dyDescent="0.25">
      <c r="A211" s="187"/>
    </row>
    <row r="212" spans="1:1" x14ac:dyDescent="0.25">
      <c r="A212" s="187" t="s">
        <v>146</v>
      </c>
    </row>
    <row r="213" spans="1:1" x14ac:dyDescent="0.25">
      <c r="A213" s="187"/>
    </row>
    <row r="214" spans="1:1" x14ac:dyDescent="0.25">
      <c r="A214" s="187" t="s">
        <v>489</v>
      </c>
    </row>
    <row r="215" spans="1:1" x14ac:dyDescent="0.25">
      <c r="A215" s="187"/>
    </row>
    <row r="216" spans="1:1" x14ac:dyDescent="0.25">
      <c r="A216" s="187" t="s">
        <v>490</v>
      </c>
    </row>
    <row r="217" spans="1:1" x14ac:dyDescent="0.25">
      <c r="A217" s="196" t="s">
        <v>491</v>
      </c>
    </row>
    <row r="218" spans="1:1" x14ac:dyDescent="0.25">
      <c r="A218" s="187" t="s">
        <v>492</v>
      </c>
    </row>
    <row r="219" spans="1:1" x14ac:dyDescent="0.25">
      <c r="A219" s="196" t="s">
        <v>493</v>
      </c>
    </row>
    <row r="220" spans="1:1" x14ac:dyDescent="0.25">
      <c r="A220" s="187" t="s">
        <v>494</v>
      </c>
    </row>
    <row r="221" spans="1:1" x14ac:dyDescent="0.25">
      <c r="A221" s="197" t="s">
        <v>495</v>
      </c>
    </row>
    <row r="222" spans="1:1" x14ac:dyDescent="0.25">
      <c r="A222" t="s">
        <v>496</v>
      </c>
    </row>
    <row r="224" spans="1:1" x14ac:dyDescent="0.25">
      <c r="A224" t="s">
        <v>146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15B5AE-9FA1-491C-A9DF-F3A4F6694F6C}">
  <sheetPr codeName="Sheet1">
    <outlinePr summaryRight="0"/>
    <pageSetUpPr fitToPage="1"/>
  </sheetPr>
  <dimension ref="A1:DF121"/>
  <sheetViews>
    <sheetView showGridLines="0" tabSelected="1" zoomScaleNormal="100" workbookViewId="0">
      <pane xSplit="1" ySplit="4" topLeftCell="B5" activePane="bottomRight" state="frozen"/>
      <selection pane="topRight" activeCell="B1" sqref="B1"/>
      <selection pane="bottomLeft" activeCell="A6" sqref="A6"/>
      <selection pane="bottomRight" activeCell="A8" sqref="A8"/>
    </sheetView>
  </sheetViews>
  <sheetFormatPr defaultColWidth="7.85546875" defaultRowHeight="12.75" outlineLevelRow="2" outlineLevelCol="1" x14ac:dyDescent="0.25"/>
  <cols>
    <col min="1" max="1" width="37.28515625" style="1" customWidth="1"/>
    <col min="2" max="2" width="11.42578125" style="1" customWidth="1"/>
    <col min="3" max="3" width="7.85546875" style="1" customWidth="1"/>
    <col min="4" max="12" width="7.85546875" style="1" customWidth="1" outlineLevel="1"/>
    <col min="13" max="13" width="7.85546875" style="1" customWidth="1"/>
    <col min="14" max="15" width="7.85546875" style="1" customWidth="1" outlineLevel="1"/>
    <col min="16" max="16" width="7" style="1" customWidth="1" outlineLevel="1"/>
    <col min="17" max="24" width="7.85546875" style="1" customWidth="1" outlineLevel="1"/>
    <col min="25" max="25" width="7.85546875" style="1" customWidth="1"/>
    <col min="26" max="36" width="7.85546875" style="1" customWidth="1" outlineLevel="1"/>
    <col min="37" max="37" width="7.85546875" style="1" customWidth="1"/>
    <col min="38" max="48" width="7.85546875" style="1" customWidth="1" outlineLevel="1"/>
    <col min="49" max="49" width="7.85546875" style="1" customWidth="1"/>
    <col min="50" max="60" width="7.85546875" style="1" customWidth="1" outlineLevel="1"/>
    <col min="61" max="61" width="7.85546875" style="1" customWidth="1"/>
    <col min="62" max="72" width="7.85546875" style="1" customWidth="1" outlineLevel="1"/>
    <col min="73" max="73" width="7.85546875" style="1" customWidth="1"/>
    <col min="74" max="84" width="7.85546875" style="1" customWidth="1" outlineLevel="1"/>
    <col min="85" max="85" width="7.85546875" style="1" customWidth="1"/>
    <col min="86" max="96" width="7.85546875" style="1" customWidth="1" outlineLevel="1"/>
    <col min="97" max="97" width="7.85546875" style="1" customWidth="1"/>
    <col min="98" max="108" width="7.85546875" style="1" customWidth="1" outlineLevel="1"/>
    <col min="109" max="109" width="9.85546875" style="1" bestFit="1" customWidth="1"/>
    <col min="110" max="110" width="9.42578125" style="1" customWidth="1"/>
    <col min="111" max="16384" width="7.85546875" style="1"/>
  </cols>
  <sheetData>
    <row r="1" spans="1:110" x14ac:dyDescent="0.25">
      <c r="A1" s="4" t="s">
        <v>3</v>
      </c>
      <c r="B1" s="203">
        <v>43160</v>
      </c>
    </row>
    <row r="2" spans="1:110" x14ac:dyDescent="0.25">
      <c r="A2" s="4" t="s">
        <v>118</v>
      </c>
      <c r="B2" s="201">
        <v>25000</v>
      </c>
      <c r="C2" s="157">
        <v>25000</v>
      </c>
      <c r="D2" s="157">
        <v>25000</v>
      </c>
      <c r="E2" s="157">
        <v>25000</v>
      </c>
      <c r="F2" s="157">
        <v>25000</v>
      </c>
      <c r="G2" s="157">
        <v>25000</v>
      </c>
      <c r="H2" s="157">
        <v>25000</v>
      </c>
      <c r="I2" s="157">
        <v>25000</v>
      </c>
      <c r="J2" s="157">
        <v>25000</v>
      </c>
      <c r="K2" s="157">
        <v>25000</v>
      </c>
      <c r="L2" s="157">
        <v>25000</v>
      </c>
      <c r="M2" s="157">
        <v>25000</v>
      </c>
      <c r="N2" s="157">
        <v>25000</v>
      </c>
      <c r="O2" s="157">
        <v>25000</v>
      </c>
      <c r="P2" s="157">
        <v>25000</v>
      </c>
      <c r="Q2" s="157">
        <v>25000</v>
      </c>
      <c r="R2" s="157">
        <v>25000</v>
      </c>
      <c r="S2" s="157">
        <v>25000</v>
      </c>
      <c r="T2" s="157">
        <v>25000</v>
      </c>
      <c r="U2" s="157">
        <v>25000</v>
      </c>
      <c r="V2" s="157">
        <v>25000</v>
      </c>
      <c r="W2" s="157">
        <v>25000</v>
      </c>
      <c r="X2" s="157">
        <v>25000</v>
      </c>
      <c r="Y2" s="157">
        <v>25000</v>
      </c>
      <c r="Z2" s="157">
        <v>25000</v>
      </c>
      <c r="AA2" s="157">
        <v>25000</v>
      </c>
      <c r="AB2" s="157">
        <v>25000</v>
      </c>
      <c r="AC2" s="157">
        <v>25000</v>
      </c>
      <c r="AD2" s="157">
        <v>25000</v>
      </c>
      <c r="AE2" s="157">
        <v>25000</v>
      </c>
      <c r="AF2" s="157">
        <v>25000</v>
      </c>
      <c r="AG2" s="157">
        <v>25000</v>
      </c>
      <c r="AH2" s="157">
        <v>25000</v>
      </c>
      <c r="AI2" s="157">
        <v>25000</v>
      </c>
      <c r="AJ2" s="157">
        <v>25000</v>
      </c>
      <c r="AK2" s="157">
        <v>25000</v>
      </c>
      <c r="AL2" s="157">
        <v>25000</v>
      </c>
      <c r="AM2" s="157">
        <v>25000</v>
      </c>
      <c r="AN2" s="157">
        <v>25000</v>
      </c>
      <c r="AO2" s="157">
        <v>25000</v>
      </c>
      <c r="AP2" s="157">
        <v>25000</v>
      </c>
      <c r="AQ2" s="157">
        <v>25000</v>
      </c>
      <c r="AR2" s="157">
        <v>25000</v>
      </c>
      <c r="AS2" s="157">
        <v>25000</v>
      </c>
      <c r="AT2" s="157">
        <v>25000</v>
      </c>
      <c r="AU2" s="157">
        <v>25000</v>
      </c>
      <c r="AV2" s="157">
        <v>25000</v>
      </c>
      <c r="AW2" s="157">
        <v>25000</v>
      </c>
      <c r="AX2" s="157">
        <v>25000</v>
      </c>
      <c r="AY2" s="157">
        <v>25000</v>
      </c>
      <c r="AZ2" s="157">
        <v>25000</v>
      </c>
      <c r="BA2" s="157">
        <v>25000</v>
      </c>
      <c r="BB2" s="157">
        <v>25000</v>
      </c>
      <c r="BC2" s="157">
        <v>25000</v>
      </c>
      <c r="BD2" s="157">
        <v>25000</v>
      </c>
      <c r="BE2" s="157">
        <v>25000</v>
      </c>
      <c r="BF2" s="157">
        <v>25000</v>
      </c>
      <c r="BG2" s="157">
        <v>25000</v>
      </c>
      <c r="BH2" s="157">
        <v>25000</v>
      </c>
      <c r="BI2" s="157">
        <v>25000</v>
      </c>
      <c r="BJ2" s="157">
        <v>25000</v>
      </c>
      <c r="BK2" s="157">
        <v>25000</v>
      </c>
      <c r="BL2" s="157">
        <v>25000</v>
      </c>
      <c r="BM2" s="157">
        <v>25000</v>
      </c>
      <c r="BN2" s="157">
        <v>25000</v>
      </c>
      <c r="BO2" s="157">
        <v>25000</v>
      </c>
      <c r="BP2" s="157">
        <v>25000</v>
      </c>
      <c r="BQ2" s="157">
        <v>25000</v>
      </c>
      <c r="BR2" s="157">
        <v>25000</v>
      </c>
      <c r="BS2" s="157">
        <v>25000</v>
      </c>
      <c r="BT2" s="157">
        <v>25000</v>
      </c>
      <c r="BU2" s="157">
        <v>25000</v>
      </c>
      <c r="BV2" s="157">
        <v>25000</v>
      </c>
      <c r="BW2" s="157">
        <v>25000</v>
      </c>
      <c r="BX2" s="157">
        <v>25000</v>
      </c>
      <c r="BY2" s="157">
        <v>25000</v>
      </c>
      <c r="BZ2" s="157">
        <v>25000</v>
      </c>
      <c r="CA2" s="157">
        <v>25000</v>
      </c>
      <c r="CB2" s="157">
        <v>25000</v>
      </c>
      <c r="CC2" s="157">
        <v>25000</v>
      </c>
      <c r="CD2" s="157">
        <v>25000</v>
      </c>
      <c r="CE2" s="157">
        <v>25000</v>
      </c>
      <c r="CF2" s="157">
        <v>25000</v>
      </c>
      <c r="CG2" s="157">
        <v>25000</v>
      </c>
      <c r="CH2" s="157">
        <v>25000</v>
      </c>
      <c r="CI2" s="157">
        <v>25000</v>
      </c>
      <c r="CJ2" s="157">
        <v>25000</v>
      </c>
      <c r="CK2" s="157">
        <v>25000</v>
      </c>
      <c r="CL2" s="157">
        <v>25000</v>
      </c>
      <c r="CM2" s="157">
        <v>25000</v>
      </c>
      <c r="CN2" s="157">
        <v>25000</v>
      </c>
      <c r="CO2" s="157">
        <v>25000</v>
      </c>
      <c r="CP2" s="157">
        <v>25000</v>
      </c>
      <c r="CQ2" s="157">
        <v>25000</v>
      </c>
      <c r="CR2" s="157">
        <v>25000</v>
      </c>
      <c r="CS2" s="157">
        <v>25000</v>
      </c>
      <c r="CT2" s="157">
        <v>25000</v>
      </c>
      <c r="CU2" s="157">
        <v>25000</v>
      </c>
      <c r="CV2" s="157">
        <v>25000</v>
      </c>
      <c r="CW2" s="157">
        <v>25000</v>
      </c>
      <c r="CX2" s="157">
        <v>25000</v>
      </c>
      <c r="CY2" s="157">
        <v>25000</v>
      </c>
      <c r="CZ2" s="157">
        <v>25000</v>
      </c>
      <c r="DA2" s="157">
        <v>25000</v>
      </c>
      <c r="DB2" s="157">
        <v>25000</v>
      </c>
      <c r="DC2" s="157">
        <v>25000</v>
      </c>
      <c r="DD2" s="157">
        <v>25000</v>
      </c>
    </row>
    <row r="3" spans="1:110" x14ac:dyDescent="0.25">
      <c r="A3" s="4" t="s">
        <v>0</v>
      </c>
      <c r="B3" s="5">
        <f ca="1" xml:space="preserve"> TODAY()</f>
        <v>46152</v>
      </c>
      <c r="C3" s="6" t="str">
        <f t="shared" ref="C3:BN3" ca="1" si="0" xml:space="preserve"> IF(AND(MONTH($B$3)=MONTH(C4),YEAR($B$3)=YEAR(C4)),2,"")</f>
        <v/>
      </c>
      <c r="D3" s="6" t="str">
        <f t="shared" ca="1" si="0"/>
        <v/>
      </c>
      <c r="E3" s="6" t="str">
        <f t="shared" ca="1" si="0"/>
        <v/>
      </c>
      <c r="F3" s="6" t="str">
        <f t="shared" ca="1" si="0"/>
        <v/>
      </c>
      <c r="G3" s="6" t="str">
        <f t="shared" ca="1" si="0"/>
        <v/>
      </c>
      <c r="H3" s="6" t="str">
        <f t="shared" ca="1" si="0"/>
        <v/>
      </c>
      <c r="I3" s="6" t="str">
        <f t="shared" ca="1" si="0"/>
        <v/>
      </c>
      <c r="J3" s="6" t="str">
        <f t="shared" ca="1" si="0"/>
        <v/>
      </c>
      <c r="K3" s="6" t="str">
        <f t="shared" ca="1" si="0"/>
        <v/>
      </c>
      <c r="L3" s="6" t="str">
        <f t="shared" ca="1" si="0"/>
        <v/>
      </c>
      <c r="M3" s="6" t="str">
        <f t="shared" ca="1" si="0"/>
        <v/>
      </c>
      <c r="N3" s="6" t="str">
        <f t="shared" ca="1" si="0"/>
        <v/>
      </c>
      <c r="O3" s="6" t="str">
        <f t="shared" ca="1" si="0"/>
        <v/>
      </c>
      <c r="P3" s="6" t="str">
        <f t="shared" ca="1" si="0"/>
        <v/>
      </c>
      <c r="Q3" s="6" t="str">
        <f t="shared" ca="1" si="0"/>
        <v/>
      </c>
      <c r="R3" s="6" t="str">
        <f t="shared" ca="1" si="0"/>
        <v/>
      </c>
      <c r="S3" s="6" t="str">
        <f t="shared" ca="1" si="0"/>
        <v/>
      </c>
      <c r="T3" s="6" t="str">
        <f t="shared" ca="1" si="0"/>
        <v/>
      </c>
      <c r="U3" s="6" t="str">
        <f t="shared" ca="1" si="0"/>
        <v/>
      </c>
      <c r="V3" s="6" t="str">
        <f t="shared" ca="1" si="0"/>
        <v/>
      </c>
      <c r="W3" s="6" t="str">
        <f t="shared" ca="1" si="0"/>
        <v/>
      </c>
      <c r="X3" s="6" t="str">
        <f t="shared" ca="1" si="0"/>
        <v/>
      </c>
      <c r="Y3" s="6" t="str">
        <f t="shared" ca="1" si="0"/>
        <v/>
      </c>
      <c r="Z3" s="6" t="str">
        <f t="shared" ca="1" si="0"/>
        <v/>
      </c>
      <c r="AA3" s="6" t="str">
        <f t="shared" ca="1" si="0"/>
        <v/>
      </c>
      <c r="AB3" s="6" t="str">
        <f t="shared" ca="1" si="0"/>
        <v/>
      </c>
      <c r="AC3" s="6" t="str">
        <f t="shared" ca="1" si="0"/>
        <v/>
      </c>
      <c r="AD3" s="6" t="str">
        <f t="shared" ca="1" si="0"/>
        <v/>
      </c>
      <c r="AE3" s="6" t="str">
        <f t="shared" ca="1" si="0"/>
        <v/>
      </c>
      <c r="AF3" s="6" t="str">
        <f t="shared" ca="1" si="0"/>
        <v/>
      </c>
      <c r="AG3" s="6" t="str">
        <f t="shared" ca="1" si="0"/>
        <v/>
      </c>
      <c r="AH3" s="6" t="str">
        <f t="shared" ca="1" si="0"/>
        <v/>
      </c>
      <c r="AI3" s="6" t="str">
        <f t="shared" ca="1" si="0"/>
        <v/>
      </c>
      <c r="AJ3" s="6" t="str">
        <f t="shared" ca="1" si="0"/>
        <v/>
      </c>
      <c r="AK3" s="6" t="str">
        <f t="shared" ca="1" si="0"/>
        <v/>
      </c>
      <c r="AL3" s="6" t="str">
        <f t="shared" ca="1" si="0"/>
        <v/>
      </c>
      <c r="AM3" s="6" t="str">
        <f t="shared" ca="1" si="0"/>
        <v/>
      </c>
      <c r="AN3" s="6" t="str">
        <f t="shared" ca="1" si="0"/>
        <v/>
      </c>
      <c r="AO3" s="6" t="str">
        <f t="shared" ca="1" si="0"/>
        <v/>
      </c>
      <c r="AP3" s="6" t="str">
        <f t="shared" ca="1" si="0"/>
        <v/>
      </c>
      <c r="AQ3" s="6" t="str">
        <f t="shared" ca="1" si="0"/>
        <v/>
      </c>
      <c r="AR3" s="6" t="str">
        <f t="shared" ca="1" si="0"/>
        <v/>
      </c>
      <c r="AS3" s="6" t="str">
        <f t="shared" ca="1" si="0"/>
        <v/>
      </c>
      <c r="AT3" s="6" t="str">
        <f t="shared" ca="1" si="0"/>
        <v/>
      </c>
      <c r="AU3" s="6" t="str">
        <f t="shared" ca="1" si="0"/>
        <v/>
      </c>
      <c r="AV3" s="6" t="str">
        <f t="shared" ca="1" si="0"/>
        <v/>
      </c>
      <c r="AW3" s="6" t="str">
        <f t="shared" ca="1" si="0"/>
        <v/>
      </c>
      <c r="AX3" s="6" t="str">
        <f t="shared" ca="1" si="0"/>
        <v/>
      </c>
      <c r="AY3" s="6" t="str">
        <f t="shared" ca="1" si="0"/>
        <v/>
      </c>
      <c r="AZ3" s="6" t="str">
        <f t="shared" ca="1" si="0"/>
        <v/>
      </c>
      <c r="BA3" s="6" t="str">
        <f t="shared" ca="1" si="0"/>
        <v/>
      </c>
      <c r="BB3" s="6" t="str">
        <f t="shared" ca="1" si="0"/>
        <v/>
      </c>
      <c r="BC3" s="6" t="str">
        <f t="shared" ca="1" si="0"/>
        <v/>
      </c>
      <c r="BD3" s="6" t="str">
        <f t="shared" ca="1" si="0"/>
        <v/>
      </c>
      <c r="BE3" s="6" t="str">
        <f t="shared" ca="1" si="0"/>
        <v/>
      </c>
      <c r="BF3" s="6" t="str">
        <f t="shared" ca="1" si="0"/>
        <v/>
      </c>
      <c r="BG3" s="6" t="str">
        <f t="shared" ca="1" si="0"/>
        <v/>
      </c>
      <c r="BH3" s="6" t="str">
        <f t="shared" ca="1" si="0"/>
        <v/>
      </c>
      <c r="BI3" s="6" t="str">
        <f t="shared" ca="1" si="0"/>
        <v/>
      </c>
      <c r="BJ3" s="6" t="str">
        <f t="shared" ca="1" si="0"/>
        <v/>
      </c>
      <c r="BK3" s="6" t="str">
        <f t="shared" ca="1" si="0"/>
        <v/>
      </c>
      <c r="BL3" s="6" t="str">
        <f t="shared" ca="1" si="0"/>
        <v/>
      </c>
      <c r="BM3" s="6" t="str">
        <f t="shared" ca="1" si="0"/>
        <v/>
      </c>
      <c r="BN3" s="6" t="str">
        <f t="shared" ca="1" si="0"/>
        <v/>
      </c>
      <c r="BO3" s="6" t="str">
        <f t="shared" ref="BO3:CV3" ca="1" si="1" xml:space="preserve"> IF(AND(MONTH($B$3)=MONTH(BO4),YEAR($B$3)=YEAR(BO4)),2,"")</f>
        <v/>
      </c>
      <c r="BP3" s="6" t="str">
        <f t="shared" ca="1" si="1"/>
        <v/>
      </c>
      <c r="BQ3" s="6" t="str">
        <f t="shared" ca="1" si="1"/>
        <v/>
      </c>
      <c r="BR3" s="6" t="str">
        <f t="shared" ca="1" si="1"/>
        <v/>
      </c>
      <c r="BS3" s="6" t="str">
        <f t="shared" ca="1" si="1"/>
        <v/>
      </c>
      <c r="BT3" s="6" t="str">
        <f t="shared" ca="1" si="1"/>
        <v/>
      </c>
      <c r="BU3" s="6" t="str">
        <f t="shared" ca="1" si="1"/>
        <v/>
      </c>
      <c r="BV3" s="6" t="str">
        <f t="shared" ca="1" si="1"/>
        <v/>
      </c>
      <c r="BW3" s="6" t="str">
        <f t="shared" ca="1" si="1"/>
        <v/>
      </c>
      <c r="BX3" s="6" t="str">
        <f t="shared" ca="1" si="1"/>
        <v/>
      </c>
      <c r="BY3" s="6" t="str">
        <f t="shared" ca="1" si="1"/>
        <v/>
      </c>
      <c r="BZ3" s="6" t="str">
        <f t="shared" ca="1" si="1"/>
        <v/>
      </c>
      <c r="CA3" s="6" t="str">
        <f t="shared" ca="1" si="1"/>
        <v/>
      </c>
      <c r="CB3" s="6" t="str">
        <f t="shared" ca="1" si="1"/>
        <v/>
      </c>
      <c r="CC3" s="6" t="str">
        <f t="shared" ca="1" si="1"/>
        <v/>
      </c>
      <c r="CD3" s="6" t="str">
        <f t="shared" ca="1" si="1"/>
        <v/>
      </c>
      <c r="CE3" s="6" t="str">
        <f t="shared" ca="1" si="1"/>
        <v/>
      </c>
      <c r="CF3" s="6" t="str">
        <f t="shared" ca="1" si="1"/>
        <v/>
      </c>
      <c r="CG3" s="6" t="str">
        <f t="shared" ca="1" si="1"/>
        <v/>
      </c>
      <c r="CH3" s="6" t="str">
        <f t="shared" ca="1" si="1"/>
        <v/>
      </c>
      <c r="CI3" s="6" t="str">
        <f t="shared" ca="1" si="1"/>
        <v/>
      </c>
      <c r="CJ3" s="6" t="str">
        <f t="shared" ca="1" si="1"/>
        <v/>
      </c>
      <c r="CK3" s="6" t="str">
        <f t="shared" ca="1" si="1"/>
        <v/>
      </c>
      <c r="CL3" s="6" t="str">
        <f t="shared" ca="1" si="1"/>
        <v/>
      </c>
      <c r="CM3" s="6" t="str">
        <f t="shared" ca="1" si="1"/>
        <v/>
      </c>
      <c r="CN3" s="6" t="str">
        <f t="shared" ca="1" si="1"/>
        <v/>
      </c>
      <c r="CO3" s="6" t="str">
        <f t="shared" ca="1" si="1"/>
        <v/>
      </c>
      <c r="CP3" s="6" t="str">
        <f t="shared" ca="1" si="1"/>
        <v/>
      </c>
      <c r="CQ3" s="6" t="str">
        <f t="shared" ca="1" si="1"/>
        <v/>
      </c>
      <c r="CR3" s="6" t="str">
        <f t="shared" ca="1" si="1"/>
        <v/>
      </c>
      <c r="CS3" s="6" t="str">
        <f t="shared" ca="1" si="1"/>
        <v/>
      </c>
      <c r="CT3" s="6" t="str">
        <f t="shared" ca="1" si="1"/>
        <v/>
      </c>
      <c r="CU3" s="6" t="str">
        <f t="shared" ca="1" si="1"/>
        <v/>
      </c>
      <c r="CV3" s="6" t="str">
        <f t="shared" ca="1" si="1"/>
        <v/>
      </c>
      <c r="CW3" s="6">
        <f t="shared" ref="CW3:DD3" ca="1" si="2" xml:space="preserve"> IF(AND(MONTH($B$3)=MONTH(CW4),YEAR($B$3)=YEAR(CW4)),2,"")</f>
        <v>2</v>
      </c>
      <c r="CX3" s="6" t="str">
        <f t="shared" ca="1" si="2"/>
        <v/>
      </c>
      <c r="CY3" s="6" t="str">
        <f t="shared" ca="1" si="2"/>
        <v/>
      </c>
      <c r="CZ3" s="6" t="str">
        <f t="shared" ca="1" si="2"/>
        <v/>
      </c>
      <c r="DA3" s="6" t="str">
        <f t="shared" ca="1" si="2"/>
        <v/>
      </c>
      <c r="DB3" s="6" t="str">
        <f t="shared" ca="1" si="2"/>
        <v/>
      </c>
      <c r="DC3" s="6" t="str">
        <f t="shared" ca="1" si="2"/>
        <v/>
      </c>
      <c r="DD3" s="6" t="str">
        <f t="shared" ca="1" si="2"/>
        <v/>
      </c>
    </row>
    <row r="4" spans="1:110" ht="12.75" customHeight="1" x14ac:dyDescent="0.25">
      <c r="A4" s="7" t="s">
        <v>4</v>
      </c>
      <c r="B4" s="8" t="s">
        <v>5</v>
      </c>
      <c r="C4" s="9">
        <f>$B$1</f>
        <v>43160</v>
      </c>
      <c r="D4" s="9">
        <f t="shared" ref="D4:T4" si="3">DATE(YEAR(C4),MONTH(C4)+1,1)</f>
        <v>43191</v>
      </c>
      <c r="E4" s="9">
        <f t="shared" si="3"/>
        <v>43221</v>
      </c>
      <c r="F4" s="9">
        <f t="shared" si="3"/>
        <v>43252</v>
      </c>
      <c r="G4" s="9">
        <f t="shared" si="3"/>
        <v>43282</v>
      </c>
      <c r="H4" s="9">
        <f t="shared" si="3"/>
        <v>43313</v>
      </c>
      <c r="I4" s="9">
        <f t="shared" si="3"/>
        <v>43344</v>
      </c>
      <c r="J4" s="9">
        <f t="shared" si="3"/>
        <v>43374</v>
      </c>
      <c r="K4" s="9">
        <f t="shared" si="3"/>
        <v>43405</v>
      </c>
      <c r="L4" s="9">
        <f t="shared" si="3"/>
        <v>43435</v>
      </c>
      <c r="M4" s="9">
        <f t="shared" si="3"/>
        <v>43466</v>
      </c>
      <c r="N4" s="9">
        <f t="shared" si="3"/>
        <v>43497</v>
      </c>
      <c r="O4" s="9">
        <f t="shared" si="3"/>
        <v>43525</v>
      </c>
      <c r="P4" s="9">
        <f t="shared" si="3"/>
        <v>43556</v>
      </c>
      <c r="Q4" s="9">
        <f t="shared" si="3"/>
        <v>43586</v>
      </c>
      <c r="R4" s="9">
        <f t="shared" si="3"/>
        <v>43617</v>
      </c>
      <c r="S4" s="9">
        <f t="shared" si="3"/>
        <v>43647</v>
      </c>
      <c r="T4" s="9">
        <f t="shared" si="3"/>
        <v>43678</v>
      </c>
      <c r="U4" s="9">
        <f>DATE(YEAR(T4),MONTH(T4)+1,1)</f>
        <v>43709</v>
      </c>
      <c r="V4" s="9">
        <f>DATE(YEAR(U4),MONTH(U4)+1,1)</f>
        <v>43739</v>
      </c>
      <c r="W4" s="9">
        <f t="shared" ref="W4:CF4" si="4">DATE(YEAR(V4),MONTH(V4)+1,1)</f>
        <v>43770</v>
      </c>
      <c r="X4" s="9">
        <f t="shared" si="4"/>
        <v>43800</v>
      </c>
      <c r="Y4" s="9">
        <f t="shared" si="4"/>
        <v>43831</v>
      </c>
      <c r="Z4" s="9">
        <f t="shared" si="4"/>
        <v>43862</v>
      </c>
      <c r="AA4" s="9">
        <f t="shared" si="4"/>
        <v>43891</v>
      </c>
      <c r="AB4" s="9">
        <f t="shared" si="4"/>
        <v>43922</v>
      </c>
      <c r="AC4" s="9">
        <f t="shared" si="4"/>
        <v>43952</v>
      </c>
      <c r="AD4" s="9">
        <f t="shared" si="4"/>
        <v>43983</v>
      </c>
      <c r="AE4" s="9">
        <f t="shared" si="4"/>
        <v>44013</v>
      </c>
      <c r="AF4" s="9">
        <f t="shared" si="4"/>
        <v>44044</v>
      </c>
      <c r="AG4" s="9">
        <f t="shared" si="4"/>
        <v>44075</v>
      </c>
      <c r="AH4" s="9">
        <f t="shared" si="4"/>
        <v>44105</v>
      </c>
      <c r="AI4" s="9">
        <f t="shared" si="4"/>
        <v>44136</v>
      </c>
      <c r="AJ4" s="9">
        <f t="shared" si="4"/>
        <v>44166</v>
      </c>
      <c r="AK4" s="9">
        <f t="shared" si="4"/>
        <v>44197</v>
      </c>
      <c r="AL4" s="9">
        <f t="shared" si="4"/>
        <v>44228</v>
      </c>
      <c r="AM4" s="9">
        <f t="shared" si="4"/>
        <v>44256</v>
      </c>
      <c r="AN4" s="9">
        <f t="shared" si="4"/>
        <v>44287</v>
      </c>
      <c r="AO4" s="9">
        <f t="shared" si="4"/>
        <v>44317</v>
      </c>
      <c r="AP4" s="9">
        <f t="shared" si="4"/>
        <v>44348</v>
      </c>
      <c r="AQ4" s="9">
        <f t="shared" si="4"/>
        <v>44378</v>
      </c>
      <c r="AR4" s="9">
        <f t="shared" si="4"/>
        <v>44409</v>
      </c>
      <c r="AS4" s="9">
        <f t="shared" si="4"/>
        <v>44440</v>
      </c>
      <c r="AT4" s="9">
        <f t="shared" si="4"/>
        <v>44470</v>
      </c>
      <c r="AU4" s="9">
        <f t="shared" si="4"/>
        <v>44501</v>
      </c>
      <c r="AV4" s="9">
        <f t="shared" si="4"/>
        <v>44531</v>
      </c>
      <c r="AW4" s="9">
        <f t="shared" si="4"/>
        <v>44562</v>
      </c>
      <c r="AX4" s="9">
        <f t="shared" si="4"/>
        <v>44593</v>
      </c>
      <c r="AY4" s="9">
        <f t="shared" si="4"/>
        <v>44621</v>
      </c>
      <c r="AZ4" s="9">
        <f t="shared" si="4"/>
        <v>44652</v>
      </c>
      <c r="BA4" s="9">
        <f t="shared" si="4"/>
        <v>44682</v>
      </c>
      <c r="BB4" s="9">
        <f t="shared" si="4"/>
        <v>44713</v>
      </c>
      <c r="BC4" s="9">
        <f t="shared" si="4"/>
        <v>44743</v>
      </c>
      <c r="BD4" s="9">
        <f t="shared" si="4"/>
        <v>44774</v>
      </c>
      <c r="BE4" s="9">
        <f t="shared" si="4"/>
        <v>44805</v>
      </c>
      <c r="BF4" s="9">
        <f t="shared" si="4"/>
        <v>44835</v>
      </c>
      <c r="BG4" s="9">
        <f t="shared" si="4"/>
        <v>44866</v>
      </c>
      <c r="BH4" s="9">
        <f t="shared" si="4"/>
        <v>44896</v>
      </c>
      <c r="BI4" s="9">
        <f t="shared" si="4"/>
        <v>44927</v>
      </c>
      <c r="BJ4" s="9">
        <f t="shared" si="4"/>
        <v>44958</v>
      </c>
      <c r="BK4" s="9">
        <f t="shared" si="4"/>
        <v>44986</v>
      </c>
      <c r="BL4" s="9">
        <f t="shared" si="4"/>
        <v>45017</v>
      </c>
      <c r="BM4" s="9">
        <f t="shared" si="4"/>
        <v>45047</v>
      </c>
      <c r="BN4" s="9">
        <f t="shared" si="4"/>
        <v>45078</v>
      </c>
      <c r="BO4" s="9">
        <f t="shared" si="4"/>
        <v>45108</v>
      </c>
      <c r="BP4" s="9">
        <f t="shared" si="4"/>
        <v>45139</v>
      </c>
      <c r="BQ4" s="9">
        <f t="shared" si="4"/>
        <v>45170</v>
      </c>
      <c r="BR4" s="9">
        <f t="shared" si="4"/>
        <v>45200</v>
      </c>
      <c r="BS4" s="9">
        <f t="shared" si="4"/>
        <v>45231</v>
      </c>
      <c r="BT4" s="9">
        <f t="shared" si="4"/>
        <v>45261</v>
      </c>
      <c r="BU4" s="9">
        <f t="shared" si="4"/>
        <v>45292</v>
      </c>
      <c r="BV4" s="9">
        <f t="shared" si="4"/>
        <v>45323</v>
      </c>
      <c r="BW4" s="9">
        <f t="shared" si="4"/>
        <v>45352</v>
      </c>
      <c r="BX4" s="9">
        <f t="shared" si="4"/>
        <v>45383</v>
      </c>
      <c r="BY4" s="9">
        <f t="shared" si="4"/>
        <v>45413</v>
      </c>
      <c r="BZ4" s="9">
        <f t="shared" si="4"/>
        <v>45444</v>
      </c>
      <c r="CA4" s="9">
        <f t="shared" si="4"/>
        <v>45474</v>
      </c>
      <c r="CB4" s="9">
        <f t="shared" si="4"/>
        <v>45505</v>
      </c>
      <c r="CC4" s="9">
        <f t="shared" si="4"/>
        <v>45536</v>
      </c>
      <c r="CD4" s="9">
        <f t="shared" si="4"/>
        <v>45566</v>
      </c>
      <c r="CE4" s="9">
        <f t="shared" si="4"/>
        <v>45597</v>
      </c>
      <c r="CF4" s="9">
        <f t="shared" si="4"/>
        <v>45627</v>
      </c>
      <c r="CG4" s="9">
        <f t="shared" ref="CG4:DD4" si="5">DATE(YEAR(CF4),MONTH(CF4)+1,1)</f>
        <v>45658</v>
      </c>
      <c r="CH4" s="9">
        <f t="shared" si="5"/>
        <v>45689</v>
      </c>
      <c r="CI4" s="9">
        <f t="shared" si="5"/>
        <v>45717</v>
      </c>
      <c r="CJ4" s="9">
        <f t="shared" si="5"/>
        <v>45748</v>
      </c>
      <c r="CK4" s="9">
        <f t="shared" si="5"/>
        <v>45778</v>
      </c>
      <c r="CL4" s="9">
        <f t="shared" si="5"/>
        <v>45809</v>
      </c>
      <c r="CM4" s="9">
        <f t="shared" si="5"/>
        <v>45839</v>
      </c>
      <c r="CN4" s="9">
        <f t="shared" si="5"/>
        <v>45870</v>
      </c>
      <c r="CO4" s="9">
        <f t="shared" si="5"/>
        <v>45901</v>
      </c>
      <c r="CP4" s="9">
        <f t="shared" si="5"/>
        <v>45931</v>
      </c>
      <c r="CQ4" s="9">
        <f t="shared" si="5"/>
        <v>45962</v>
      </c>
      <c r="CR4" s="9">
        <f t="shared" si="5"/>
        <v>45992</v>
      </c>
      <c r="CS4" s="9">
        <f t="shared" si="5"/>
        <v>46023</v>
      </c>
      <c r="CT4" s="9">
        <f t="shared" si="5"/>
        <v>46054</v>
      </c>
      <c r="CU4" s="9">
        <f t="shared" si="5"/>
        <v>46082</v>
      </c>
      <c r="CV4" s="9">
        <f t="shared" si="5"/>
        <v>46113</v>
      </c>
      <c r="CW4" s="9">
        <v>46143</v>
      </c>
      <c r="CX4" s="9">
        <f t="shared" si="5"/>
        <v>46174</v>
      </c>
      <c r="CY4" s="9">
        <f t="shared" si="5"/>
        <v>46204</v>
      </c>
      <c r="CZ4" s="9">
        <f t="shared" si="5"/>
        <v>46235</v>
      </c>
      <c r="DA4" s="9">
        <f t="shared" si="5"/>
        <v>46266</v>
      </c>
      <c r="DB4" s="9">
        <f t="shared" si="5"/>
        <v>46296</v>
      </c>
      <c r="DC4" s="9">
        <f t="shared" si="5"/>
        <v>46327</v>
      </c>
      <c r="DD4" s="9">
        <f t="shared" si="5"/>
        <v>46357</v>
      </c>
      <c r="DE4" s="10"/>
      <c r="DF4" s="11"/>
    </row>
    <row r="5" spans="1:110" ht="12.75" customHeight="1" x14ac:dyDescent="0.25">
      <c r="A5" s="12" t="s">
        <v>500</v>
      </c>
      <c r="B5" s="13"/>
      <c r="C5" s="14">
        <f xml:space="preserve"> EOMONTH(C4 -1,0) + 1</f>
        <v>43160</v>
      </c>
      <c r="D5" s="14">
        <f xml:space="preserve"> EOMONTH(D4 -1,0) + 1</f>
        <v>43191</v>
      </c>
      <c r="E5" s="14">
        <f t="shared" ref="E5:BP5" si="6" xml:space="preserve"> EOMONTH(E4 -1,0) + 1</f>
        <v>43221</v>
      </c>
      <c r="F5" s="14">
        <f t="shared" si="6"/>
        <v>43252</v>
      </c>
      <c r="G5" s="14">
        <f t="shared" si="6"/>
        <v>43282</v>
      </c>
      <c r="H5" s="14">
        <f t="shared" si="6"/>
        <v>43313</v>
      </c>
      <c r="I5" s="14">
        <f t="shared" si="6"/>
        <v>43344</v>
      </c>
      <c r="J5" s="14">
        <f t="shared" si="6"/>
        <v>43374</v>
      </c>
      <c r="K5" s="14">
        <f t="shared" si="6"/>
        <v>43405</v>
      </c>
      <c r="L5" s="14">
        <f t="shared" si="6"/>
        <v>43435</v>
      </c>
      <c r="M5" s="14">
        <f t="shared" si="6"/>
        <v>43466</v>
      </c>
      <c r="N5" s="14">
        <f t="shared" si="6"/>
        <v>43497</v>
      </c>
      <c r="O5" s="14">
        <f t="shared" si="6"/>
        <v>43525</v>
      </c>
      <c r="P5" s="14">
        <f t="shared" si="6"/>
        <v>43556</v>
      </c>
      <c r="Q5" s="14">
        <f t="shared" si="6"/>
        <v>43586</v>
      </c>
      <c r="R5" s="14">
        <f t="shared" si="6"/>
        <v>43617</v>
      </c>
      <c r="S5" s="14">
        <f t="shared" si="6"/>
        <v>43647</v>
      </c>
      <c r="T5" s="14">
        <f t="shared" si="6"/>
        <v>43678</v>
      </c>
      <c r="U5" s="14">
        <f t="shared" si="6"/>
        <v>43709</v>
      </c>
      <c r="V5" s="14">
        <f t="shared" si="6"/>
        <v>43739</v>
      </c>
      <c r="W5" s="14">
        <f t="shared" si="6"/>
        <v>43770</v>
      </c>
      <c r="X5" s="14">
        <f t="shared" si="6"/>
        <v>43800</v>
      </c>
      <c r="Y5" s="14">
        <f t="shared" si="6"/>
        <v>43831</v>
      </c>
      <c r="Z5" s="14">
        <f t="shared" si="6"/>
        <v>43862</v>
      </c>
      <c r="AA5" s="14">
        <f t="shared" si="6"/>
        <v>43891</v>
      </c>
      <c r="AB5" s="14">
        <f t="shared" si="6"/>
        <v>43922</v>
      </c>
      <c r="AC5" s="14">
        <f t="shared" si="6"/>
        <v>43952</v>
      </c>
      <c r="AD5" s="14">
        <f t="shared" si="6"/>
        <v>43983</v>
      </c>
      <c r="AE5" s="14">
        <f t="shared" si="6"/>
        <v>44013</v>
      </c>
      <c r="AF5" s="14">
        <f t="shared" si="6"/>
        <v>44044</v>
      </c>
      <c r="AG5" s="14">
        <f t="shared" si="6"/>
        <v>44075</v>
      </c>
      <c r="AH5" s="14">
        <f t="shared" si="6"/>
        <v>44105</v>
      </c>
      <c r="AI5" s="14">
        <f t="shared" si="6"/>
        <v>44136</v>
      </c>
      <c r="AJ5" s="14">
        <f t="shared" si="6"/>
        <v>44166</v>
      </c>
      <c r="AK5" s="14">
        <f t="shared" si="6"/>
        <v>44197</v>
      </c>
      <c r="AL5" s="14">
        <f t="shared" si="6"/>
        <v>44228</v>
      </c>
      <c r="AM5" s="14">
        <f t="shared" si="6"/>
        <v>44256</v>
      </c>
      <c r="AN5" s="14">
        <f t="shared" si="6"/>
        <v>44287</v>
      </c>
      <c r="AO5" s="14">
        <f t="shared" si="6"/>
        <v>44317</v>
      </c>
      <c r="AP5" s="14">
        <f t="shared" si="6"/>
        <v>44348</v>
      </c>
      <c r="AQ5" s="14">
        <f t="shared" si="6"/>
        <v>44378</v>
      </c>
      <c r="AR5" s="14">
        <f t="shared" si="6"/>
        <v>44409</v>
      </c>
      <c r="AS5" s="14">
        <f t="shared" si="6"/>
        <v>44440</v>
      </c>
      <c r="AT5" s="14">
        <f t="shared" si="6"/>
        <v>44470</v>
      </c>
      <c r="AU5" s="14">
        <f t="shared" si="6"/>
        <v>44501</v>
      </c>
      <c r="AV5" s="14">
        <f t="shared" si="6"/>
        <v>44531</v>
      </c>
      <c r="AW5" s="14">
        <f t="shared" si="6"/>
        <v>44562</v>
      </c>
      <c r="AX5" s="14">
        <f t="shared" si="6"/>
        <v>44593</v>
      </c>
      <c r="AY5" s="14">
        <f t="shared" si="6"/>
        <v>44621</v>
      </c>
      <c r="AZ5" s="14">
        <f t="shared" si="6"/>
        <v>44652</v>
      </c>
      <c r="BA5" s="14">
        <f t="shared" si="6"/>
        <v>44682</v>
      </c>
      <c r="BB5" s="14">
        <f t="shared" si="6"/>
        <v>44713</v>
      </c>
      <c r="BC5" s="14">
        <f t="shared" si="6"/>
        <v>44743</v>
      </c>
      <c r="BD5" s="14">
        <f t="shared" si="6"/>
        <v>44774</v>
      </c>
      <c r="BE5" s="14">
        <f t="shared" si="6"/>
        <v>44805</v>
      </c>
      <c r="BF5" s="14">
        <f t="shared" si="6"/>
        <v>44835</v>
      </c>
      <c r="BG5" s="14">
        <f t="shared" si="6"/>
        <v>44866</v>
      </c>
      <c r="BH5" s="14">
        <f t="shared" si="6"/>
        <v>44896</v>
      </c>
      <c r="BI5" s="14">
        <f t="shared" si="6"/>
        <v>44927</v>
      </c>
      <c r="BJ5" s="14">
        <f t="shared" si="6"/>
        <v>44958</v>
      </c>
      <c r="BK5" s="14">
        <f t="shared" si="6"/>
        <v>44986</v>
      </c>
      <c r="BL5" s="14">
        <f t="shared" si="6"/>
        <v>45017</v>
      </c>
      <c r="BM5" s="14">
        <f t="shared" si="6"/>
        <v>45047</v>
      </c>
      <c r="BN5" s="14">
        <f t="shared" si="6"/>
        <v>45078</v>
      </c>
      <c r="BO5" s="14">
        <f t="shared" si="6"/>
        <v>45108</v>
      </c>
      <c r="BP5" s="14">
        <f t="shared" si="6"/>
        <v>45139</v>
      </c>
      <c r="BQ5" s="14">
        <f t="shared" ref="BQ5:DD5" si="7" xml:space="preserve"> EOMONTH(BQ4 -1,0) + 1</f>
        <v>45170</v>
      </c>
      <c r="BR5" s="14">
        <f t="shared" si="7"/>
        <v>45200</v>
      </c>
      <c r="BS5" s="14">
        <f t="shared" si="7"/>
        <v>45231</v>
      </c>
      <c r="BT5" s="14">
        <f t="shared" si="7"/>
        <v>45261</v>
      </c>
      <c r="BU5" s="14">
        <f t="shared" si="7"/>
        <v>45292</v>
      </c>
      <c r="BV5" s="14">
        <f t="shared" si="7"/>
        <v>45323</v>
      </c>
      <c r="BW5" s="14">
        <f t="shared" si="7"/>
        <v>45352</v>
      </c>
      <c r="BX5" s="14">
        <f t="shared" si="7"/>
        <v>45383</v>
      </c>
      <c r="BY5" s="14">
        <f t="shared" si="7"/>
        <v>45413</v>
      </c>
      <c r="BZ5" s="14">
        <f t="shared" si="7"/>
        <v>45444</v>
      </c>
      <c r="CA5" s="14">
        <f t="shared" si="7"/>
        <v>45474</v>
      </c>
      <c r="CB5" s="14">
        <f t="shared" si="7"/>
        <v>45505</v>
      </c>
      <c r="CC5" s="14">
        <f t="shared" si="7"/>
        <v>45536</v>
      </c>
      <c r="CD5" s="14">
        <f t="shared" si="7"/>
        <v>45566</v>
      </c>
      <c r="CE5" s="14">
        <f t="shared" si="7"/>
        <v>45597</v>
      </c>
      <c r="CF5" s="14">
        <f t="shared" si="7"/>
        <v>45627</v>
      </c>
      <c r="CG5" s="14">
        <f t="shared" si="7"/>
        <v>45658</v>
      </c>
      <c r="CH5" s="14">
        <f t="shared" si="7"/>
        <v>45689</v>
      </c>
      <c r="CI5" s="14">
        <f t="shared" si="7"/>
        <v>45717</v>
      </c>
      <c r="CJ5" s="14">
        <f t="shared" si="7"/>
        <v>45748</v>
      </c>
      <c r="CK5" s="14">
        <f t="shared" si="7"/>
        <v>45778</v>
      </c>
      <c r="CL5" s="14">
        <f t="shared" si="7"/>
        <v>45809</v>
      </c>
      <c r="CM5" s="14">
        <f t="shared" si="7"/>
        <v>45839</v>
      </c>
      <c r="CN5" s="14">
        <f t="shared" si="7"/>
        <v>45870</v>
      </c>
      <c r="CO5" s="14">
        <f t="shared" si="7"/>
        <v>45901</v>
      </c>
      <c r="CP5" s="14">
        <f t="shared" si="7"/>
        <v>45931</v>
      </c>
      <c r="CQ5" s="14">
        <f t="shared" si="7"/>
        <v>45962</v>
      </c>
      <c r="CR5" s="14">
        <f t="shared" si="7"/>
        <v>45992</v>
      </c>
      <c r="CS5" s="14">
        <f t="shared" si="7"/>
        <v>46023</v>
      </c>
      <c r="CT5" s="14">
        <f t="shared" si="7"/>
        <v>46054</v>
      </c>
      <c r="CU5" s="14">
        <f t="shared" si="7"/>
        <v>46082</v>
      </c>
      <c r="CV5" s="14">
        <f t="shared" si="7"/>
        <v>46113</v>
      </c>
      <c r="CW5" s="14">
        <f t="shared" si="7"/>
        <v>46143</v>
      </c>
      <c r="CX5" s="14">
        <f t="shared" si="7"/>
        <v>46174</v>
      </c>
      <c r="CY5" s="14">
        <f t="shared" si="7"/>
        <v>46204</v>
      </c>
      <c r="CZ5" s="14">
        <f t="shared" si="7"/>
        <v>46235</v>
      </c>
      <c r="DA5" s="14">
        <f t="shared" si="7"/>
        <v>46266</v>
      </c>
      <c r="DB5" s="14">
        <f t="shared" si="7"/>
        <v>46296</v>
      </c>
      <c r="DC5" s="14">
        <f t="shared" si="7"/>
        <v>46327</v>
      </c>
      <c r="DD5" s="14">
        <f t="shared" si="7"/>
        <v>46357</v>
      </c>
      <c r="DE5" s="15"/>
      <c r="DF5" s="16"/>
    </row>
    <row r="6" spans="1:110" s="54" customFormat="1" ht="12.6" customHeight="1" outlineLevel="1" x14ac:dyDescent="0.25">
      <c r="A6" s="66" t="s">
        <v>6</v>
      </c>
      <c r="B6" s="13"/>
      <c r="C6" s="200">
        <v>750</v>
      </c>
      <c r="D6" s="204">
        <v>708</v>
      </c>
      <c r="E6" s="204">
        <v>606</v>
      </c>
      <c r="F6" s="204">
        <v>495</v>
      </c>
      <c r="G6" s="204">
        <v>488</v>
      </c>
      <c r="H6" s="204">
        <v>346</v>
      </c>
      <c r="I6" s="204">
        <v>281</v>
      </c>
      <c r="J6" s="204">
        <v>283</v>
      </c>
      <c r="K6" s="204">
        <v>200</v>
      </c>
      <c r="L6" s="204">
        <v>200</v>
      </c>
      <c r="M6" s="204">
        <v>200</v>
      </c>
      <c r="N6" s="204">
        <v>223</v>
      </c>
      <c r="O6" s="204">
        <v>264</v>
      </c>
      <c r="P6" s="204">
        <v>376</v>
      </c>
      <c r="Q6" s="204">
        <v>441</v>
      </c>
      <c r="R6" s="204">
        <v>429</v>
      </c>
      <c r="S6" s="204">
        <v>489</v>
      </c>
      <c r="T6" s="204">
        <v>491</v>
      </c>
      <c r="U6" s="204">
        <v>629</v>
      </c>
      <c r="V6" s="204">
        <v>653</v>
      </c>
      <c r="W6" s="204">
        <v>736</v>
      </c>
      <c r="X6" s="204">
        <v>1050</v>
      </c>
      <c r="Y6" s="204">
        <v>981</v>
      </c>
      <c r="Z6" s="204">
        <v>903</v>
      </c>
      <c r="AA6" s="204">
        <v>848</v>
      </c>
      <c r="AB6" s="204">
        <v>849</v>
      </c>
      <c r="AC6" s="204">
        <v>859</v>
      </c>
      <c r="AD6" s="204">
        <v>935</v>
      </c>
      <c r="AE6" s="204">
        <v>942</v>
      </c>
      <c r="AF6" s="204">
        <v>881</v>
      </c>
      <c r="AG6" s="204">
        <v>869</v>
      </c>
      <c r="AH6" s="204">
        <v>828</v>
      </c>
      <c r="AI6" s="204">
        <v>768</v>
      </c>
      <c r="AJ6" s="204">
        <v>703</v>
      </c>
      <c r="AK6" s="204">
        <v>745</v>
      </c>
      <c r="AL6" s="204">
        <v>691</v>
      </c>
      <c r="AM6" s="204">
        <v>690</v>
      </c>
      <c r="AN6" s="204">
        <v>976</v>
      </c>
      <c r="AO6" s="204">
        <v>1290</v>
      </c>
      <c r="AP6" s="204">
        <v>1423</v>
      </c>
      <c r="AQ6" s="204">
        <v>1500</v>
      </c>
      <c r="AR6" s="204">
        <v>1436</v>
      </c>
      <c r="AS6" s="204">
        <v>1346</v>
      </c>
      <c r="AT6" s="204">
        <v>1323</v>
      </c>
      <c r="AU6" s="204">
        <v>1320</v>
      </c>
      <c r="AV6" s="204">
        <v>1217</v>
      </c>
      <c r="AW6" s="204">
        <v>1223</v>
      </c>
      <c r="AX6" s="204">
        <v>1178</v>
      </c>
      <c r="AY6" s="204">
        <v>1146</v>
      </c>
      <c r="AZ6" s="204">
        <v>1182</v>
      </c>
      <c r="BA6" s="204">
        <v>1070</v>
      </c>
      <c r="BB6" s="204">
        <v>973</v>
      </c>
      <c r="BC6" s="204">
        <v>943</v>
      </c>
      <c r="BD6" s="204">
        <v>917</v>
      </c>
      <c r="BE6" s="204">
        <v>891</v>
      </c>
      <c r="BF6" s="204">
        <v>1223</v>
      </c>
      <c r="BG6" s="204">
        <v>1116</v>
      </c>
      <c r="BH6" s="204">
        <v>1047</v>
      </c>
      <c r="BI6" s="204">
        <v>1009</v>
      </c>
      <c r="BJ6" s="204">
        <v>962</v>
      </c>
      <c r="BK6" s="204">
        <v>926</v>
      </c>
      <c r="BL6" s="204">
        <v>929</v>
      </c>
      <c r="BM6" s="204">
        <v>909</v>
      </c>
      <c r="BN6" s="204">
        <v>1160</v>
      </c>
      <c r="BO6" s="204">
        <v>1185</v>
      </c>
      <c r="BP6" s="204">
        <v>1373</v>
      </c>
      <c r="BQ6" s="204">
        <v>1318</v>
      </c>
      <c r="BR6" s="204">
        <v>1298</v>
      </c>
      <c r="BS6" s="204">
        <v>1705</v>
      </c>
      <c r="BT6" s="204">
        <v>1638</v>
      </c>
      <c r="BU6" s="204">
        <v>1606</v>
      </c>
      <c r="BV6" s="204">
        <v>1541</v>
      </c>
      <c r="BW6" s="204">
        <v>1410</v>
      </c>
      <c r="BX6" s="204">
        <v>2000</v>
      </c>
      <c r="BY6" s="204">
        <v>2000</v>
      </c>
      <c r="BZ6" s="204">
        <v>1990</v>
      </c>
      <c r="CA6" s="204">
        <v>1926</v>
      </c>
      <c r="CB6" s="204">
        <v>1838</v>
      </c>
      <c r="CC6" s="204">
        <v>1716</v>
      </c>
      <c r="CD6" s="204">
        <v>1718</v>
      </c>
      <c r="CE6" s="204">
        <v>1631</v>
      </c>
      <c r="CF6" s="204">
        <v>1549</v>
      </c>
      <c r="CG6" s="204">
        <v>1517</v>
      </c>
      <c r="CH6" s="204">
        <v>1468</v>
      </c>
      <c r="CI6" s="204">
        <v>1480</v>
      </c>
      <c r="CJ6" s="204">
        <v>1469</v>
      </c>
      <c r="CK6" s="204">
        <v>1359</v>
      </c>
      <c r="CL6" s="204">
        <v>1313</v>
      </c>
      <c r="CM6" s="204">
        <v>1311</v>
      </c>
      <c r="CN6" s="204">
        <v>1273</v>
      </c>
      <c r="CO6" s="204">
        <v>1214</v>
      </c>
      <c r="CP6" s="204">
        <v>1204</v>
      </c>
      <c r="CQ6" s="204">
        <v>1156</v>
      </c>
      <c r="CR6" s="204">
        <v>1058</v>
      </c>
      <c r="CS6" s="204">
        <v>1025</v>
      </c>
      <c r="CT6" s="204">
        <v>0</v>
      </c>
      <c r="CU6" s="204">
        <v>896</v>
      </c>
      <c r="CV6" s="204">
        <v>1006</v>
      </c>
      <c r="CW6" s="204">
        <v>1546</v>
      </c>
      <c r="CX6" s="204"/>
      <c r="CY6" s="204"/>
      <c r="CZ6" s="204"/>
      <c r="DA6" s="204"/>
      <c r="DB6" s="204"/>
      <c r="DC6" s="204"/>
      <c r="DD6" s="204"/>
      <c r="DE6" s="55"/>
      <c r="DF6" s="56"/>
    </row>
    <row r="7" spans="1:110" ht="12.6" customHeight="1" outlineLevel="1" x14ac:dyDescent="0.25">
      <c r="A7" s="67" t="s">
        <v>73</v>
      </c>
      <c r="B7" s="13"/>
      <c r="C7" s="200">
        <v>140295</v>
      </c>
      <c r="D7" s="200">
        <v>127499</v>
      </c>
      <c r="E7" s="200">
        <v>103270</v>
      </c>
      <c r="F7" s="200">
        <v>77657</v>
      </c>
      <c r="G7" s="200">
        <v>71278</v>
      </c>
      <c r="H7" s="200">
        <v>39786</v>
      </c>
      <c r="I7" s="200">
        <v>22552</v>
      </c>
      <c r="J7" s="200">
        <v>23025</v>
      </c>
      <c r="K7" s="200">
        <v>3316</v>
      </c>
      <c r="L7" s="200">
        <v>399</v>
      </c>
      <c r="M7" s="200">
        <v>6939</v>
      </c>
      <c r="N7" s="200">
        <v>31805</v>
      </c>
      <c r="O7" s="200">
        <v>34313</v>
      </c>
      <c r="P7" s="200">
        <v>50245</v>
      </c>
      <c r="Q7" s="200">
        <v>57464</v>
      </c>
      <c r="R7" s="200">
        <v>50196</v>
      </c>
      <c r="S7" s="200">
        <v>56480</v>
      </c>
      <c r="T7" s="200">
        <v>51772</v>
      </c>
      <c r="U7" s="200">
        <v>72601</v>
      </c>
      <c r="V7" s="200">
        <v>72151</v>
      </c>
      <c r="W7" s="200">
        <v>82718</v>
      </c>
      <c r="X7" s="200">
        <v>136379</v>
      </c>
      <c r="Y7" s="200">
        <v>118448</v>
      </c>
      <c r="Z7" s="200">
        <v>98849</v>
      </c>
      <c r="AA7" s="200">
        <v>83682</v>
      </c>
      <c r="AB7" s="200">
        <v>78803</v>
      </c>
      <c r="AC7" s="200">
        <v>75737</v>
      </c>
      <c r="AD7" s="200">
        <v>84923</v>
      </c>
      <c r="AE7" s="200">
        <v>81258</v>
      </c>
      <c r="AF7" s="200">
        <v>64779</v>
      </c>
      <c r="AG7" s="200">
        <v>57626</v>
      </c>
      <c r="AH7" s="200">
        <v>44877</v>
      </c>
      <c r="AI7" s="200">
        <v>28695</v>
      </c>
      <c r="AJ7" s="200">
        <v>11543</v>
      </c>
      <c r="AK7" s="200">
        <v>14298</v>
      </c>
      <c r="AL7" s="200"/>
      <c r="AM7" s="200">
        <v>0</v>
      </c>
      <c r="AN7" s="200">
        <v>42544</v>
      </c>
      <c r="AO7" s="200">
        <v>96239</v>
      </c>
      <c r="AP7" s="200">
        <v>116122</v>
      </c>
      <c r="AQ7" s="200">
        <v>125543</v>
      </c>
      <c r="AR7" s="200">
        <v>108545</v>
      </c>
      <c r="AS7" s="200">
        <v>86754</v>
      </c>
      <c r="AT7" s="200">
        <v>77498</v>
      </c>
      <c r="AU7" s="200">
        <v>71863</v>
      </c>
      <c r="AV7" s="200">
        <v>47642</v>
      </c>
      <c r="AW7" s="200">
        <v>48706</v>
      </c>
      <c r="AX7" s="200">
        <v>40402</v>
      </c>
      <c r="AY7" s="200">
        <v>34436</v>
      </c>
      <c r="AZ7" s="200">
        <v>41178</v>
      </c>
      <c r="BA7" s="200">
        <v>20232</v>
      </c>
      <c r="BB7" s="200">
        <v>2058</v>
      </c>
      <c r="BC7" s="200">
        <v>377</v>
      </c>
      <c r="BD7" s="200">
        <v>511</v>
      </c>
      <c r="BE7" s="200">
        <v>740</v>
      </c>
      <c r="BF7" s="200">
        <v>58697</v>
      </c>
      <c r="BG7" s="200">
        <v>38751</v>
      </c>
      <c r="BH7" s="200">
        <v>25789</v>
      </c>
      <c r="BI7" s="200">
        <v>18821</v>
      </c>
      <c r="BJ7" s="200">
        <v>10039</v>
      </c>
      <c r="BK7" s="200">
        <v>3219</v>
      </c>
      <c r="BL7" s="200">
        <v>3796</v>
      </c>
      <c r="BM7" s="200">
        <v>33</v>
      </c>
      <c r="BN7" s="200">
        <v>23286</v>
      </c>
      <c r="BO7" s="200">
        <v>18735</v>
      </c>
      <c r="BP7" s="200">
        <v>53921</v>
      </c>
      <c r="BQ7" s="200">
        <v>43520</v>
      </c>
      <c r="BR7" s="200">
        <v>39861</v>
      </c>
      <c r="BS7" s="200">
        <v>115968</v>
      </c>
      <c r="BT7" s="200">
        <v>103375</v>
      </c>
      <c r="BU7" s="200">
        <v>97535</v>
      </c>
      <c r="BV7" s="200">
        <v>85313</v>
      </c>
      <c r="BW7" s="200">
        <v>60813</v>
      </c>
      <c r="BX7" s="200">
        <v>187438</v>
      </c>
      <c r="BY7" s="200">
        <v>176402</v>
      </c>
      <c r="BZ7" s="200">
        <v>169329</v>
      </c>
      <c r="CA7" s="200">
        <v>157264</v>
      </c>
      <c r="CB7" s="200">
        <v>140895</v>
      </c>
      <c r="CC7" s="200">
        <v>117983</v>
      </c>
      <c r="CD7" s="200">
        <v>118459</v>
      </c>
      <c r="CE7" s="200">
        <v>102196</v>
      </c>
      <c r="CF7" s="200">
        <v>86837</v>
      </c>
      <c r="CG7" s="200">
        <v>80774</v>
      </c>
      <c r="CH7" s="200">
        <v>71590</v>
      </c>
      <c r="CI7" s="200">
        <v>73979</v>
      </c>
      <c r="CJ7" s="200">
        <v>71886</v>
      </c>
      <c r="CK7" s="200">
        <v>51211</v>
      </c>
      <c r="CL7" s="200">
        <v>42667</v>
      </c>
      <c r="CM7" s="200">
        <v>42257</v>
      </c>
      <c r="CN7" s="200">
        <v>35227</v>
      </c>
      <c r="CO7" s="200">
        <v>24128</v>
      </c>
      <c r="CP7" s="200">
        <v>22363</v>
      </c>
      <c r="CQ7" s="200">
        <v>13341</v>
      </c>
      <c r="CR7" s="200">
        <v>10055</v>
      </c>
      <c r="CS7" s="200">
        <v>7328</v>
      </c>
      <c r="CT7" s="200">
        <v>981</v>
      </c>
      <c r="CU7" s="200">
        <v>27072</v>
      </c>
      <c r="CV7" s="200">
        <v>51615</v>
      </c>
      <c r="CW7" s="200">
        <v>50990</v>
      </c>
      <c r="CX7" s="200"/>
      <c r="CY7" s="200"/>
      <c r="CZ7" s="200"/>
      <c r="DA7" s="200"/>
      <c r="DB7" s="200"/>
      <c r="DC7" s="200"/>
      <c r="DD7" s="200"/>
      <c r="DE7" s="15"/>
      <c r="DF7" s="16"/>
    </row>
    <row r="8" spans="1:110" ht="12.6" customHeight="1" outlineLevel="1" x14ac:dyDescent="0.25">
      <c r="A8" s="67" t="s">
        <v>74</v>
      </c>
      <c r="B8" s="13"/>
      <c r="C8" s="200">
        <v>746</v>
      </c>
      <c r="D8" s="200">
        <v>705</v>
      </c>
      <c r="E8" s="200">
        <v>603</v>
      </c>
      <c r="F8" s="200">
        <v>493</v>
      </c>
      <c r="G8" s="200">
        <v>486</v>
      </c>
      <c r="H8" s="200">
        <v>345</v>
      </c>
      <c r="I8" s="200">
        <v>280</v>
      </c>
      <c r="J8" s="200">
        <v>282</v>
      </c>
      <c r="K8" s="200">
        <v>177</v>
      </c>
      <c r="L8" s="200">
        <v>29</v>
      </c>
      <c r="M8" s="200">
        <v>64</v>
      </c>
      <c r="N8" s="200">
        <v>222</v>
      </c>
      <c r="O8" s="200">
        <v>262</v>
      </c>
      <c r="P8" s="200">
        <v>374</v>
      </c>
      <c r="Q8" s="200">
        <v>439</v>
      </c>
      <c r="R8" s="200">
        <v>427</v>
      </c>
      <c r="S8" s="200">
        <v>487</v>
      </c>
      <c r="T8" s="200">
        <v>488</v>
      </c>
      <c r="U8" s="200">
        <v>626</v>
      </c>
      <c r="V8" s="200">
        <v>650</v>
      </c>
      <c r="W8" s="200">
        <v>733</v>
      </c>
      <c r="X8" s="200">
        <v>1045</v>
      </c>
      <c r="Y8" s="200">
        <v>976</v>
      </c>
      <c r="Z8" s="200">
        <v>898</v>
      </c>
      <c r="AA8" s="200">
        <v>844</v>
      </c>
      <c r="AB8" s="200">
        <v>845</v>
      </c>
      <c r="AC8" s="200">
        <v>855</v>
      </c>
      <c r="AD8" s="200">
        <v>930</v>
      </c>
      <c r="AE8" s="200">
        <v>938</v>
      </c>
      <c r="AF8" s="200">
        <v>876</v>
      </c>
      <c r="AG8" s="200">
        <v>865</v>
      </c>
      <c r="AH8" s="200">
        <v>824</v>
      </c>
      <c r="AI8" s="200">
        <v>764</v>
      </c>
      <c r="AJ8" s="200">
        <v>700</v>
      </c>
      <c r="AK8" s="200">
        <v>741</v>
      </c>
      <c r="AL8" s="200">
        <v>687</v>
      </c>
      <c r="AM8" s="200">
        <v>687</v>
      </c>
      <c r="AN8" s="200">
        <v>971</v>
      </c>
      <c r="AO8" s="200">
        <v>1283</v>
      </c>
      <c r="AP8" s="200">
        <v>1416</v>
      </c>
      <c r="AQ8" s="200">
        <v>1492</v>
      </c>
      <c r="AR8" s="200">
        <v>1428</v>
      </c>
      <c r="AS8" s="200">
        <v>1339</v>
      </c>
      <c r="AT8" s="200">
        <v>1316</v>
      </c>
      <c r="AU8" s="200">
        <v>1313</v>
      </c>
      <c r="AV8" s="200">
        <v>1211</v>
      </c>
      <c r="AW8" s="200">
        <v>1217</v>
      </c>
      <c r="AX8" s="200">
        <v>1172</v>
      </c>
      <c r="AY8" s="200">
        <v>1141</v>
      </c>
      <c r="AZ8" s="200">
        <v>1176</v>
      </c>
      <c r="BA8" s="200">
        <v>1065</v>
      </c>
      <c r="BB8" s="200">
        <v>968</v>
      </c>
      <c r="BC8" s="200">
        <v>938</v>
      </c>
      <c r="BD8" s="200">
        <v>912</v>
      </c>
      <c r="BE8" s="200">
        <v>887</v>
      </c>
      <c r="BF8" s="200">
        <v>1216</v>
      </c>
      <c r="BG8" s="200">
        <v>1110</v>
      </c>
      <c r="BH8" s="200">
        <v>1041</v>
      </c>
      <c r="BI8" s="200">
        <v>1004</v>
      </c>
      <c r="BJ8" s="200">
        <v>958</v>
      </c>
      <c r="BK8" s="200">
        <v>921</v>
      </c>
      <c r="BL8" s="200">
        <v>924</v>
      </c>
      <c r="BM8" s="200">
        <v>904</v>
      </c>
      <c r="BN8" s="200">
        <v>1154</v>
      </c>
      <c r="BO8" s="200">
        <v>1179</v>
      </c>
      <c r="BP8" s="200">
        <v>1366</v>
      </c>
      <c r="BQ8" s="200">
        <v>1311</v>
      </c>
      <c r="BR8" s="200">
        <v>1292</v>
      </c>
      <c r="BS8" s="200">
        <v>1696</v>
      </c>
      <c r="BT8" s="200">
        <v>1629</v>
      </c>
      <c r="BU8" s="200">
        <v>1598</v>
      </c>
      <c r="BV8" s="200">
        <v>1533</v>
      </c>
      <c r="BW8" s="200">
        <v>1403</v>
      </c>
      <c r="BX8" s="200">
        <v>2076</v>
      </c>
      <c r="BY8" s="200">
        <v>2018</v>
      </c>
      <c r="BZ8" s="200">
        <v>1980</v>
      </c>
      <c r="CA8" s="200">
        <v>1916</v>
      </c>
      <c r="CB8" s="200">
        <v>1829</v>
      </c>
      <c r="CC8" s="200">
        <v>1707</v>
      </c>
      <c r="CD8" s="200">
        <v>1710</v>
      </c>
      <c r="CE8" s="200">
        <v>1623</v>
      </c>
      <c r="CF8" s="200">
        <v>1541</v>
      </c>
      <c r="CG8" s="200">
        <v>1509</v>
      </c>
      <c r="CH8" s="200">
        <v>1460</v>
      </c>
      <c r="CI8" s="200">
        <v>1473</v>
      </c>
      <c r="CJ8" s="200">
        <v>1462</v>
      </c>
      <c r="CK8" s="200">
        <v>1352</v>
      </c>
      <c r="CL8" s="200">
        <v>1306</v>
      </c>
      <c r="CM8" s="200">
        <v>1304</v>
      </c>
      <c r="CN8" s="200">
        <v>1267</v>
      </c>
      <c r="CO8" s="200">
        <v>1208</v>
      </c>
      <c r="CP8" s="200">
        <v>1198</v>
      </c>
      <c r="CQ8" s="200">
        <v>1150</v>
      </c>
      <c r="CR8" s="200">
        <v>1053</v>
      </c>
      <c r="CS8" s="200">
        <v>1020</v>
      </c>
      <c r="CT8" s="200">
        <v>0</v>
      </c>
      <c r="CU8" s="200">
        <v>892</v>
      </c>
      <c r="CV8" s="200">
        <v>1001</v>
      </c>
      <c r="CW8" s="200">
        <v>505</v>
      </c>
      <c r="CX8" s="200"/>
      <c r="CY8" s="200"/>
      <c r="CZ8" s="200"/>
      <c r="DA8" s="200"/>
      <c r="DB8" s="200"/>
      <c r="DC8" s="200"/>
      <c r="DD8" s="200"/>
      <c r="DE8" s="15"/>
      <c r="DF8" s="16"/>
    </row>
    <row r="9" spans="1:110" ht="12.6" customHeight="1" outlineLevel="1" x14ac:dyDescent="0.25">
      <c r="A9" s="67" t="s">
        <v>75</v>
      </c>
      <c r="B9" s="13"/>
      <c r="C9" s="200">
        <v>7463</v>
      </c>
      <c r="D9" s="200">
        <v>7048</v>
      </c>
      <c r="E9" s="200">
        <v>6025</v>
      </c>
      <c r="F9" s="200">
        <v>4929</v>
      </c>
      <c r="G9" s="200">
        <v>4855</v>
      </c>
      <c r="H9" s="200">
        <v>3446</v>
      </c>
      <c r="I9" s="200">
        <v>2795</v>
      </c>
      <c r="J9" s="200">
        <v>2821</v>
      </c>
      <c r="K9" s="200">
        <v>1772</v>
      </c>
      <c r="L9" s="200">
        <v>287</v>
      </c>
      <c r="M9" s="200">
        <v>635</v>
      </c>
      <c r="N9" s="200">
        <v>2224</v>
      </c>
      <c r="O9" s="200">
        <v>2623</v>
      </c>
      <c r="P9" s="200">
        <v>3736</v>
      </c>
      <c r="Q9" s="200">
        <v>4386</v>
      </c>
      <c r="R9" s="200">
        <v>4266</v>
      </c>
      <c r="S9" s="200">
        <v>4866</v>
      </c>
      <c r="T9" s="200">
        <v>4882</v>
      </c>
      <c r="U9" s="200">
        <v>6255</v>
      </c>
      <c r="V9" s="200">
        <v>6497</v>
      </c>
      <c r="W9" s="200">
        <v>7325</v>
      </c>
      <c r="X9" s="200">
        <v>10446</v>
      </c>
      <c r="Y9" s="200">
        <v>9758</v>
      </c>
      <c r="Z9" s="200">
        <v>8981</v>
      </c>
      <c r="AA9" s="200">
        <v>8441</v>
      </c>
      <c r="AB9" s="200">
        <v>8447</v>
      </c>
      <c r="AC9" s="200">
        <v>8550</v>
      </c>
      <c r="AD9" s="200">
        <v>9304</v>
      </c>
      <c r="AE9" s="200">
        <v>9376</v>
      </c>
      <c r="AF9" s="200">
        <v>8765</v>
      </c>
      <c r="AG9" s="200">
        <v>8650</v>
      </c>
      <c r="AH9" s="200">
        <v>8238</v>
      </c>
      <c r="AI9" s="200">
        <v>7643</v>
      </c>
      <c r="AJ9" s="200">
        <v>6997</v>
      </c>
      <c r="AK9" s="200">
        <v>7409</v>
      </c>
      <c r="AL9" s="200">
        <v>6041</v>
      </c>
      <c r="AM9" s="200">
        <v>985</v>
      </c>
      <c r="AN9" s="200">
        <v>9710</v>
      </c>
      <c r="AO9" s="200">
        <v>12832</v>
      </c>
      <c r="AP9" s="200">
        <v>14155</v>
      </c>
      <c r="AQ9" s="200">
        <v>14923</v>
      </c>
      <c r="AR9" s="200">
        <v>14284</v>
      </c>
      <c r="AS9" s="200">
        <v>13391</v>
      </c>
      <c r="AT9" s="200">
        <v>13165</v>
      </c>
      <c r="AU9" s="200">
        <v>13131</v>
      </c>
      <c r="AV9" s="200">
        <v>12109</v>
      </c>
      <c r="AW9" s="200">
        <v>12165</v>
      </c>
      <c r="AX9" s="200">
        <v>11723</v>
      </c>
      <c r="AY9" s="200">
        <v>11406</v>
      </c>
      <c r="AZ9" s="200">
        <v>11765</v>
      </c>
      <c r="BA9" s="200">
        <v>10651</v>
      </c>
      <c r="BB9" s="200">
        <v>9684</v>
      </c>
      <c r="BC9" s="200">
        <v>5382</v>
      </c>
      <c r="BD9" s="200">
        <v>123</v>
      </c>
      <c r="BE9" s="200">
        <v>4869</v>
      </c>
      <c r="BF9" s="200">
        <v>12165</v>
      </c>
      <c r="BG9" s="200">
        <v>11104</v>
      </c>
      <c r="BH9" s="200">
        <v>10414</v>
      </c>
      <c r="BI9" s="200">
        <v>10044</v>
      </c>
      <c r="BJ9" s="200">
        <v>9577</v>
      </c>
      <c r="BK9" s="200">
        <v>9214</v>
      </c>
      <c r="BL9" s="200">
        <v>9244</v>
      </c>
      <c r="BM9" s="200">
        <v>9044</v>
      </c>
      <c r="BN9" s="200">
        <v>11538</v>
      </c>
      <c r="BO9" s="200">
        <v>11791</v>
      </c>
      <c r="BP9" s="200">
        <v>13663</v>
      </c>
      <c r="BQ9" s="200">
        <v>13110</v>
      </c>
      <c r="BR9" s="200">
        <v>12915</v>
      </c>
      <c r="BS9" s="200">
        <v>16963</v>
      </c>
      <c r="BT9" s="200">
        <v>16293</v>
      </c>
      <c r="BU9" s="200">
        <v>15983</v>
      </c>
      <c r="BV9" s="200">
        <v>15333</v>
      </c>
      <c r="BW9" s="200">
        <v>14030</v>
      </c>
      <c r="BX9" s="200">
        <v>20765</v>
      </c>
      <c r="BY9" s="200">
        <v>20178</v>
      </c>
      <c r="BZ9" s="200">
        <v>19802</v>
      </c>
      <c r="CA9" s="200">
        <v>19160</v>
      </c>
      <c r="CB9" s="200">
        <v>18289</v>
      </c>
      <c r="CC9" s="200">
        <v>17071</v>
      </c>
      <c r="CD9" s="200">
        <v>17096</v>
      </c>
      <c r="CE9" s="200">
        <v>16231</v>
      </c>
      <c r="CF9" s="200">
        <v>15414</v>
      </c>
      <c r="CG9" s="200">
        <v>15091</v>
      </c>
      <c r="CH9" s="200">
        <v>14603</v>
      </c>
      <c r="CI9" s="200">
        <v>14730</v>
      </c>
      <c r="CJ9" s="200">
        <v>14619</v>
      </c>
      <c r="CK9" s="200">
        <v>13519</v>
      </c>
      <c r="CL9" s="200">
        <v>13064</v>
      </c>
      <c r="CM9" s="200">
        <v>13043</v>
      </c>
      <c r="CN9" s="200">
        <v>12669</v>
      </c>
      <c r="CO9" s="200">
        <v>12078</v>
      </c>
      <c r="CP9" s="200">
        <v>11984</v>
      </c>
      <c r="CQ9" s="200">
        <v>11504</v>
      </c>
      <c r="CR9" s="200">
        <v>10531</v>
      </c>
      <c r="CS9" s="200">
        <v>10196</v>
      </c>
      <c r="CT9" s="200">
        <v>0</v>
      </c>
      <c r="CU9" s="200">
        <v>8917</v>
      </c>
      <c r="CV9" s="200">
        <v>10012</v>
      </c>
      <c r="CW9" s="200">
        <v>20165</v>
      </c>
      <c r="CX9" s="200"/>
      <c r="CY9" s="200"/>
      <c r="CZ9" s="200"/>
      <c r="DA9" s="200"/>
      <c r="DB9" s="200"/>
      <c r="DC9" s="200"/>
      <c r="DD9" s="200"/>
      <c r="DE9" s="15"/>
      <c r="DF9" s="16"/>
    </row>
    <row r="10" spans="1:110" ht="12.6" customHeight="1" outlineLevel="1" x14ac:dyDescent="0.25">
      <c r="A10" s="67" t="s">
        <v>76</v>
      </c>
      <c r="B10" s="13"/>
      <c r="C10" s="200">
        <v>746</v>
      </c>
      <c r="D10" s="200">
        <v>705</v>
      </c>
      <c r="E10" s="200">
        <v>603</v>
      </c>
      <c r="F10" s="200">
        <v>493</v>
      </c>
      <c r="G10" s="200">
        <v>486</v>
      </c>
      <c r="H10" s="200">
        <v>345</v>
      </c>
      <c r="I10" s="200">
        <v>280</v>
      </c>
      <c r="J10" s="200">
        <v>282</v>
      </c>
      <c r="K10" s="200">
        <v>177</v>
      </c>
      <c r="L10" s="200">
        <v>29</v>
      </c>
      <c r="M10" s="200">
        <v>64</v>
      </c>
      <c r="N10" s="200">
        <v>222</v>
      </c>
      <c r="O10" s="200">
        <v>262</v>
      </c>
      <c r="P10" s="200">
        <v>374</v>
      </c>
      <c r="Q10" s="200">
        <v>439</v>
      </c>
      <c r="R10" s="200">
        <v>427</v>
      </c>
      <c r="S10" s="200">
        <v>487</v>
      </c>
      <c r="T10" s="200">
        <v>488</v>
      </c>
      <c r="U10" s="200">
        <v>626</v>
      </c>
      <c r="V10" s="200">
        <v>650</v>
      </c>
      <c r="W10" s="200">
        <v>733</v>
      </c>
      <c r="X10" s="200">
        <v>1045</v>
      </c>
      <c r="Y10" s="200">
        <v>976</v>
      </c>
      <c r="Z10" s="200">
        <v>898</v>
      </c>
      <c r="AA10" s="200">
        <v>844</v>
      </c>
      <c r="AB10" s="200">
        <v>845</v>
      </c>
      <c r="AC10" s="200">
        <v>855</v>
      </c>
      <c r="AD10" s="200">
        <v>930</v>
      </c>
      <c r="AE10" s="200">
        <v>938</v>
      </c>
      <c r="AF10" s="200">
        <v>876</v>
      </c>
      <c r="AG10" s="200">
        <v>865</v>
      </c>
      <c r="AH10" s="200">
        <v>824</v>
      </c>
      <c r="AI10" s="200">
        <v>764</v>
      </c>
      <c r="AJ10" s="200">
        <v>700</v>
      </c>
      <c r="AK10" s="200">
        <v>741</v>
      </c>
      <c r="AL10" s="200">
        <v>687</v>
      </c>
      <c r="AM10" s="200">
        <v>687</v>
      </c>
      <c r="AN10" s="200">
        <v>971</v>
      </c>
      <c r="AO10" s="200">
        <v>1283</v>
      </c>
      <c r="AP10" s="200">
        <v>1416</v>
      </c>
      <c r="AQ10" s="200">
        <v>1492</v>
      </c>
      <c r="AR10" s="200">
        <v>1428</v>
      </c>
      <c r="AS10" s="200">
        <v>1339</v>
      </c>
      <c r="AT10" s="200">
        <v>1316</v>
      </c>
      <c r="AU10" s="200">
        <v>1313</v>
      </c>
      <c r="AV10" s="200">
        <v>1211</v>
      </c>
      <c r="AW10" s="200">
        <v>1217</v>
      </c>
      <c r="AX10" s="200">
        <v>1172</v>
      </c>
      <c r="AY10" s="200">
        <v>1141</v>
      </c>
      <c r="AZ10" s="200">
        <v>1176</v>
      </c>
      <c r="BA10" s="200">
        <v>1065</v>
      </c>
      <c r="BB10" s="200">
        <v>968</v>
      </c>
      <c r="BC10" s="200">
        <v>938</v>
      </c>
      <c r="BD10" s="200">
        <v>912</v>
      </c>
      <c r="BE10" s="200">
        <v>887</v>
      </c>
      <c r="BF10" s="200">
        <v>1216</v>
      </c>
      <c r="BG10" s="200">
        <v>1110</v>
      </c>
      <c r="BH10" s="200">
        <v>1041</v>
      </c>
      <c r="BI10" s="200">
        <v>1004</v>
      </c>
      <c r="BJ10" s="200">
        <v>958</v>
      </c>
      <c r="BK10" s="200">
        <v>921</v>
      </c>
      <c r="BL10" s="200">
        <v>924</v>
      </c>
      <c r="BM10" s="200">
        <v>904</v>
      </c>
      <c r="BN10" s="200">
        <v>1154</v>
      </c>
      <c r="BO10" s="200">
        <v>1179</v>
      </c>
      <c r="BP10" s="200">
        <v>1366</v>
      </c>
      <c r="BQ10" s="200">
        <v>1311</v>
      </c>
      <c r="BR10" s="200">
        <v>1292</v>
      </c>
      <c r="BS10" s="200">
        <v>1696</v>
      </c>
      <c r="BT10" s="200">
        <v>1629</v>
      </c>
      <c r="BU10" s="200">
        <v>1598</v>
      </c>
      <c r="BV10" s="200">
        <v>1533</v>
      </c>
      <c r="BW10" s="200">
        <v>1403</v>
      </c>
      <c r="BX10" s="200">
        <v>2076</v>
      </c>
      <c r="BY10" s="200">
        <v>2018</v>
      </c>
      <c r="BZ10" s="200">
        <v>1980</v>
      </c>
      <c r="CA10" s="200">
        <v>1916</v>
      </c>
      <c r="CB10" s="200">
        <v>1829</v>
      </c>
      <c r="CC10" s="200">
        <v>1707</v>
      </c>
      <c r="CD10" s="200">
        <v>1710</v>
      </c>
      <c r="CE10" s="200">
        <v>1623</v>
      </c>
      <c r="CF10" s="200">
        <v>1541</v>
      </c>
      <c r="CG10" s="200">
        <v>1509</v>
      </c>
      <c r="CH10" s="200">
        <v>1460</v>
      </c>
      <c r="CI10" s="200">
        <v>1473</v>
      </c>
      <c r="CJ10" s="200">
        <v>1462</v>
      </c>
      <c r="CK10" s="200">
        <v>1352</v>
      </c>
      <c r="CL10" s="200">
        <v>1306</v>
      </c>
      <c r="CM10" s="200">
        <v>1304</v>
      </c>
      <c r="CN10" s="200">
        <v>1267</v>
      </c>
      <c r="CO10" s="200">
        <v>1208</v>
      </c>
      <c r="CP10" s="200">
        <v>1198</v>
      </c>
      <c r="CQ10" s="200">
        <v>1150</v>
      </c>
      <c r="CR10" s="200">
        <v>1053</v>
      </c>
      <c r="CS10" s="200">
        <v>1020</v>
      </c>
      <c r="CT10" s="200">
        <v>0</v>
      </c>
      <c r="CU10" s="200">
        <v>892</v>
      </c>
      <c r="CV10" s="200">
        <v>1001</v>
      </c>
      <c r="CW10" s="200">
        <v>500</v>
      </c>
      <c r="CX10" s="200"/>
      <c r="CY10" s="200"/>
      <c r="CZ10" s="200"/>
      <c r="DA10" s="200"/>
      <c r="DB10" s="200"/>
      <c r="DC10" s="200"/>
      <c r="DD10" s="200"/>
      <c r="DE10" s="15"/>
      <c r="DF10" s="16"/>
    </row>
    <row r="11" spans="1:110" ht="12.6" customHeight="1" x14ac:dyDescent="0.25">
      <c r="A11" s="65" t="s">
        <v>113</v>
      </c>
      <c r="B11" s="13"/>
      <c r="C11" s="68">
        <f t="shared" ref="C11" si="8" xml:space="preserve"> SUM(C6:C10)</f>
        <v>150000</v>
      </c>
      <c r="D11" s="68">
        <f t="shared" ref="D11" si="9" xml:space="preserve"> SUM(D6:D10)</f>
        <v>136665</v>
      </c>
      <c r="E11" s="68">
        <f t="shared" ref="E11" si="10" xml:space="preserve"> SUM(E6:E10)</f>
        <v>111107</v>
      </c>
      <c r="F11" s="68">
        <f t="shared" ref="F11" si="11" xml:space="preserve"> SUM(F6:F10)</f>
        <v>84067</v>
      </c>
      <c r="G11" s="68">
        <f t="shared" ref="G11" si="12" xml:space="preserve"> SUM(G6:G10)</f>
        <v>77593</v>
      </c>
      <c r="H11" s="68">
        <f t="shared" ref="H11" si="13" xml:space="preserve"> SUM(H6:H10)</f>
        <v>44268</v>
      </c>
      <c r="I11" s="68">
        <f t="shared" ref="I11" si="14" xml:space="preserve"> SUM(I6:I10)</f>
        <v>26188</v>
      </c>
      <c r="J11" s="68">
        <f t="shared" ref="J11" si="15" xml:space="preserve"> SUM(J6:J10)</f>
        <v>26693</v>
      </c>
      <c r="K11" s="68">
        <f t="shared" ref="K11" si="16" xml:space="preserve"> SUM(K6:K10)</f>
        <v>5642</v>
      </c>
      <c r="L11" s="68">
        <f t="shared" ref="L11" si="17" xml:space="preserve"> SUM(L6:L10)</f>
        <v>944</v>
      </c>
      <c r="M11" s="68">
        <f t="shared" ref="M11" si="18" xml:space="preserve"> SUM(M6:M10)</f>
        <v>7902</v>
      </c>
      <c r="N11" s="68">
        <f t="shared" ref="N11" si="19" xml:space="preserve"> SUM(N6:N10)</f>
        <v>34696</v>
      </c>
      <c r="O11" s="68">
        <f t="shared" ref="O11" si="20" xml:space="preserve"> SUM(O6:O10)</f>
        <v>37724</v>
      </c>
      <c r="P11" s="68">
        <f t="shared" ref="P11" si="21" xml:space="preserve"> SUM(P6:P10)</f>
        <v>55105</v>
      </c>
      <c r="Q11" s="68">
        <f t="shared" ref="Q11" si="22" xml:space="preserve"> SUM(Q6:Q10)</f>
        <v>63169</v>
      </c>
      <c r="R11" s="68">
        <f t="shared" ref="R11" si="23" xml:space="preserve"> SUM(R6:R10)</f>
        <v>55745</v>
      </c>
      <c r="S11" s="68">
        <f t="shared" ref="S11" si="24" xml:space="preserve"> SUM(S6:S10)</f>
        <v>62809</v>
      </c>
      <c r="T11" s="68">
        <f t="shared" ref="T11" si="25" xml:space="preserve"> SUM(T6:T10)</f>
        <v>58121</v>
      </c>
      <c r="U11" s="68">
        <f t="shared" ref="U11" si="26" xml:space="preserve"> SUM(U6:U10)</f>
        <v>80737</v>
      </c>
      <c r="V11" s="68">
        <f t="shared" ref="V11" si="27" xml:space="preserve"> SUM(V6:V10)</f>
        <v>80601</v>
      </c>
      <c r="W11" s="68">
        <f t="shared" ref="W11" si="28" xml:space="preserve"> SUM(W6:W10)</f>
        <v>92245</v>
      </c>
      <c r="X11" s="68">
        <f t="shared" ref="X11" si="29" xml:space="preserve"> SUM(X6:X10)</f>
        <v>149965</v>
      </c>
      <c r="Y11" s="68">
        <f t="shared" ref="Y11" si="30" xml:space="preserve"> SUM(Y6:Y10)</f>
        <v>131139</v>
      </c>
      <c r="Z11" s="68">
        <f t="shared" ref="Z11" si="31" xml:space="preserve"> SUM(Z6:Z10)</f>
        <v>110529</v>
      </c>
      <c r="AA11" s="68">
        <f t="shared" ref="AA11" si="32" xml:space="preserve"> SUM(AA6:AA10)</f>
        <v>94659</v>
      </c>
      <c r="AB11" s="68">
        <f t="shared" ref="AB11" si="33" xml:space="preserve"> SUM(AB6:AB10)</f>
        <v>89789</v>
      </c>
      <c r="AC11" s="68">
        <f t="shared" ref="AC11" si="34" xml:space="preserve"> SUM(AC6:AC10)</f>
        <v>86856</v>
      </c>
      <c r="AD11" s="68">
        <f t="shared" ref="AD11" si="35" xml:space="preserve"> SUM(AD6:AD10)</f>
        <v>97022</v>
      </c>
      <c r="AE11" s="68">
        <f t="shared" ref="AE11" si="36" xml:space="preserve"> SUM(AE6:AE10)</f>
        <v>93452</v>
      </c>
      <c r="AF11" s="68">
        <f t="shared" ref="AF11" si="37" xml:space="preserve"> SUM(AF6:AF10)</f>
        <v>76177</v>
      </c>
      <c r="AG11" s="68">
        <f t="shared" ref="AG11" si="38" xml:space="preserve"> SUM(AG6:AG10)</f>
        <v>68875</v>
      </c>
      <c r="AH11" s="68">
        <f t="shared" ref="AH11" si="39" xml:space="preserve"> SUM(AH6:AH10)</f>
        <v>55591</v>
      </c>
      <c r="AI11" s="68">
        <f t="shared" ref="AI11" si="40" xml:space="preserve"> SUM(AI6:AI10)</f>
        <v>38634</v>
      </c>
      <c r="AJ11" s="68">
        <f t="shared" ref="AJ11" si="41" xml:space="preserve"> SUM(AJ6:AJ10)</f>
        <v>20643</v>
      </c>
      <c r="AK11" s="68">
        <f t="shared" ref="AK11" si="42" xml:space="preserve"> SUM(AK6:AK10)</f>
        <v>23934</v>
      </c>
      <c r="AL11" s="68">
        <f t="shared" ref="AL11" si="43" xml:space="preserve"> SUM(AL6:AL10)</f>
        <v>8106</v>
      </c>
      <c r="AM11" s="68">
        <f t="shared" ref="AM11" si="44" xml:space="preserve"> SUM(AM6:AM10)</f>
        <v>3049</v>
      </c>
      <c r="AN11" s="68">
        <f t="shared" ref="AN11" si="45" xml:space="preserve"> SUM(AN6:AN10)</f>
        <v>55172</v>
      </c>
      <c r="AO11" s="68">
        <f t="shared" ref="AO11" si="46" xml:space="preserve"> SUM(AO6:AO10)</f>
        <v>112927</v>
      </c>
      <c r="AP11" s="68">
        <f t="shared" ref="AP11" si="47" xml:space="preserve"> SUM(AP6:AP10)</f>
        <v>134532</v>
      </c>
      <c r="AQ11" s="68">
        <f t="shared" ref="AQ11" si="48" xml:space="preserve"> SUM(AQ6:AQ10)</f>
        <v>144950</v>
      </c>
      <c r="AR11" s="68">
        <f t="shared" ref="AR11" si="49" xml:space="preserve"> SUM(AR6:AR10)</f>
        <v>127121</v>
      </c>
      <c r="AS11" s="68">
        <f t="shared" ref="AS11" si="50" xml:space="preserve"> SUM(AS6:AS10)</f>
        <v>104169</v>
      </c>
      <c r="AT11" s="68">
        <f t="shared" ref="AT11" si="51" xml:space="preserve"> SUM(AT6:AT10)</f>
        <v>94618</v>
      </c>
      <c r="AU11" s="68">
        <f t="shared" ref="AU11" si="52" xml:space="preserve"> SUM(AU6:AU10)</f>
        <v>88940</v>
      </c>
      <c r="AV11" s="68">
        <f t="shared" ref="AV11" si="53" xml:space="preserve"> SUM(AV6:AV10)</f>
        <v>63390</v>
      </c>
      <c r="AW11" s="68">
        <f t="shared" ref="AW11" si="54" xml:space="preserve"> SUM(AW6:AW10)</f>
        <v>64528</v>
      </c>
      <c r="AX11" s="68">
        <f t="shared" ref="AX11" si="55" xml:space="preserve"> SUM(AX6:AX10)</f>
        <v>55647</v>
      </c>
      <c r="AY11" s="68">
        <f t="shared" ref="AY11" si="56" xml:space="preserve"> SUM(AY6:AY10)</f>
        <v>49270</v>
      </c>
      <c r="AZ11" s="68">
        <f t="shared" ref="AZ11" si="57" xml:space="preserve"> SUM(AZ6:AZ10)</f>
        <v>56477</v>
      </c>
      <c r="BA11" s="68">
        <f t="shared" ref="BA11" si="58" xml:space="preserve"> SUM(BA6:BA10)</f>
        <v>34083</v>
      </c>
      <c r="BB11" s="68">
        <f t="shared" ref="BB11" si="59" xml:space="preserve"> SUM(BB6:BB10)</f>
        <v>14651</v>
      </c>
      <c r="BC11" s="68">
        <f t="shared" ref="BC11" si="60" xml:space="preserve"> SUM(BC6:BC10)</f>
        <v>8578</v>
      </c>
      <c r="BD11" s="68">
        <f t="shared" ref="BD11" si="61" xml:space="preserve"> SUM(BD6:BD10)</f>
        <v>3375</v>
      </c>
      <c r="BE11" s="68">
        <f t="shared" ref="BE11" si="62" xml:space="preserve"> SUM(BE6:BE10)</f>
        <v>8274</v>
      </c>
      <c r="BF11" s="68">
        <f t="shared" ref="BF11" si="63" xml:space="preserve"> SUM(BF6:BF10)</f>
        <v>74517</v>
      </c>
      <c r="BG11" s="68">
        <f t="shared" ref="BG11" si="64" xml:space="preserve"> SUM(BG6:BG10)</f>
        <v>53191</v>
      </c>
      <c r="BH11" s="68">
        <f t="shared" ref="BH11" si="65" xml:space="preserve"> SUM(BH6:BH10)</f>
        <v>39332</v>
      </c>
      <c r="BI11" s="68">
        <f t="shared" ref="BI11" si="66" xml:space="preserve"> SUM(BI6:BI10)</f>
        <v>31882</v>
      </c>
      <c r="BJ11" s="68">
        <f t="shared" ref="BJ11" si="67" xml:space="preserve"> SUM(BJ6:BJ10)</f>
        <v>22494</v>
      </c>
      <c r="BK11" s="68">
        <f t="shared" ref="BK11" si="68" xml:space="preserve"> SUM(BK6:BK10)</f>
        <v>15201</v>
      </c>
      <c r="BL11" s="68">
        <f t="shared" ref="BL11" si="69" xml:space="preserve"> SUM(BL6:BL10)</f>
        <v>15817</v>
      </c>
      <c r="BM11" s="68">
        <f t="shared" ref="BM11" si="70" xml:space="preserve"> SUM(BM6:BM10)</f>
        <v>11794</v>
      </c>
      <c r="BN11" s="68">
        <f t="shared" ref="BN11" si="71" xml:space="preserve"> SUM(BN6:BN10)</f>
        <v>38292</v>
      </c>
      <c r="BO11" s="68">
        <f t="shared" ref="BO11" si="72" xml:space="preserve"> SUM(BO6:BO10)</f>
        <v>34069</v>
      </c>
      <c r="BP11" s="68">
        <f t="shared" ref="BP11" si="73" xml:space="preserve"> SUM(BP6:BP10)</f>
        <v>71689</v>
      </c>
      <c r="BQ11" s="68">
        <f t="shared" ref="BQ11" si="74" xml:space="preserve"> SUM(BQ6:BQ10)</f>
        <v>60570</v>
      </c>
      <c r="BR11" s="68">
        <f t="shared" ref="BR11" si="75" xml:space="preserve"> SUM(BR6:BR10)</f>
        <v>56658</v>
      </c>
      <c r="BS11" s="68">
        <f t="shared" ref="BS11" si="76" xml:space="preserve"> SUM(BS6:BS10)</f>
        <v>138028</v>
      </c>
      <c r="BT11" s="68">
        <f t="shared" ref="BT11" si="77" xml:space="preserve"> SUM(BT6:BT10)</f>
        <v>124564</v>
      </c>
      <c r="BU11" s="68">
        <f t="shared" ref="BU11" si="78" xml:space="preserve"> SUM(BU6:BU10)</f>
        <v>118320</v>
      </c>
      <c r="BV11" s="68">
        <f t="shared" ref="BV11" si="79" xml:space="preserve"> SUM(BV6:BV10)</f>
        <v>105253</v>
      </c>
      <c r="BW11" s="68">
        <f t="shared" ref="BW11" si="80" xml:space="preserve"> SUM(BW6:BW10)</f>
        <v>79059</v>
      </c>
      <c r="BX11" s="68">
        <f t="shared" ref="BX11" si="81" xml:space="preserve"> SUM(BX6:BX10)</f>
        <v>214355</v>
      </c>
      <c r="BY11" s="68">
        <f t="shared" ref="BY11" si="82" xml:space="preserve"> SUM(BY6:BY10)</f>
        <v>202616</v>
      </c>
      <c r="BZ11" s="68">
        <f t="shared" ref="BZ11" si="83" xml:space="preserve"> SUM(BZ6:BZ10)</f>
        <v>195081</v>
      </c>
      <c r="CA11" s="68">
        <f t="shared" ref="CA11" si="84" xml:space="preserve"> SUM(CA6:CA10)</f>
        <v>182182</v>
      </c>
      <c r="CB11" s="68">
        <f t="shared" ref="CB11" si="85" xml:space="preserve"> SUM(CB6:CB10)</f>
        <v>164680</v>
      </c>
      <c r="CC11" s="68">
        <f t="shared" ref="CC11" si="86" xml:space="preserve"> SUM(CC6:CC10)</f>
        <v>140184</v>
      </c>
      <c r="CD11" s="68">
        <f t="shared" ref="CD11" si="87" xml:space="preserve"> SUM(CD6:CD10)</f>
        <v>140693</v>
      </c>
      <c r="CE11" s="68">
        <f t="shared" ref="CE11" si="88" xml:space="preserve"> SUM(CE6:CE10)</f>
        <v>123304</v>
      </c>
      <c r="CF11" s="68">
        <f t="shared" ref="CF11" si="89" xml:space="preserve"> SUM(CF6:CF10)</f>
        <v>106882</v>
      </c>
      <c r="CG11" s="68">
        <f t="shared" ref="CG11" si="90" xml:space="preserve"> SUM(CG6:CG10)</f>
        <v>100400</v>
      </c>
      <c r="CH11" s="68">
        <f t="shared" ref="CH11" si="91" xml:space="preserve"> SUM(CH6:CH10)</f>
        <v>90581</v>
      </c>
      <c r="CI11" s="68">
        <f t="shared" ref="CI11" si="92" xml:space="preserve"> SUM(CI6:CI10)</f>
        <v>93135</v>
      </c>
      <c r="CJ11" s="68">
        <f t="shared" ref="CJ11" si="93" xml:space="preserve"> SUM(CJ6:CJ10)</f>
        <v>90898</v>
      </c>
      <c r="CK11" s="68">
        <f t="shared" ref="CK11" si="94" xml:space="preserve"> SUM(CK6:CK10)</f>
        <v>68793</v>
      </c>
      <c r="CL11" s="68">
        <f t="shared" ref="CL11" si="95" xml:space="preserve"> SUM(CL6:CL10)</f>
        <v>59656</v>
      </c>
      <c r="CM11" s="68">
        <f t="shared" ref="CM11" si="96" xml:space="preserve"> SUM(CM6:CM10)</f>
        <v>59219</v>
      </c>
      <c r="CN11" s="68">
        <f t="shared" ref="CN11" si="97" xml:space="preserve"> SUM(CN6:CN10)</f>
        <v>51703</v>
      </c>
      <c r="CO11" s="68">
        <f t="shared" ref="CO11" si="98" xml:space="preserve"> SUM(CO6:CO10)</f>
        <v>39836</v>
      </c>
      <c r="CP11" s="68">
        <f t="shared" ref="CP11" si="99" xml:space="preserve"> SUM(CP6:CP10)</f>
        <v>37947</v>
      </c>
      <c r="CQ11" s="68">
        <f t="shared" ref="CQ11" si="100" xml:space="preserve"> SUM(CQ6:CQ10)</f>
        <v>28301</v>
      </c>
      <c r="CR11" s="68">
        <f t="shared" ref="CR11" si="101" xml:space="preserve"> SUM(CR6:CR10)</f>
        <v>23750</v>
      </c>
      <c r="CS11" s="68">
        <f t="shared" ref="CS11" si="102" xml:space="preserve"> SUM(CS6:CS10)</f>
        <v>20589</v>
      </c>
      <c r="CT11" s="68">
        <f t="shared" ref="CT11" si="103" xml:space="preserve"> SUM(CT6:CT10)</f>
        <v>981</v>
      </c>
      <c r="CU11" s="68">
        <f t="shared" ref="CU11" si="104" xml:space="preserve"> SUM(CU6:CU10)</f>
        <v>38669</v>
      </c>
      <c r="CV11" s="68">
        <f t="shared" ref="CV11" si="105" xml:space="preserve"> SUM(CV6:CV10)</f>
        <v>64635</v>
      </c>
      <c r="CW11" s="68">
        <f t="shared" ref="CW11" si="106" xml:space="preserve"> SUM(CW6:CW10)</f>
        <v>73706</v>
      </c>
      <c r="CX11" s="68">
        <f t="shared" ref="CX11" si="107" xml:space="preserve"> SUM(CX6:CX10)</f>
        <v>0</v>
      </c>
      <c r="CY11" s="68">
        <f t="shared" ref="CY11" si="108" xml:space="preserve"> SUM(CY6:CY10)</f>
        <v>0</v>
      </c>
      <c r="CZ11" s="68">
        <f t="shared" ref="CZ11" si="109" xml:space="preserve"> SUM(CZ6:CZ10)</f>
        <v>0</v>
      </c>
      <c r="DA11" s="68">
        <f t="shared" ref="DA11" si="110" xml:space="preserve"> SUM(DA6:DA10)</f>
        <v>0</v>
      </c>
      <c r="DB11" s="68">
        <f t="shared" ref="DB11" si="111" xml:space="preserve"> SUM(DB6:DB10)</f>
        <v>0</v>
      </c>
      <c r="DC11" s="68">
        <f t="shared" ref="DC11" si="112" xml:space="preserve"> SUM(DC6:DC10)</f>
        <v>0</v>
      </c>
      <c r="DD11" s="68">
        <f t="shared" ref="DD11" si="113" xml:space="preserve"> SUM(DD6:DD10)</f>
        <v>0</v>
      </c>
      <c r="DE11" s="15"/>
      <c r="DF11" s="16"/>
    </row>
    <row r="12" spans="1:110" ht="12.6" customHeight="1" outlineLevel="1" x14ac:dyDescent="0.25">
      <c r="A12" s="67" t="s">
        <v>77</v>
      </c>
      <c r="B12" s="34"/>
      <c r="C12" s="200">
        <v>0</v>
      </c>
      <c r="D12" s="200">
        <v>5000</v>
      </c>
      <c r="E12" s="200">
        <v>10000</v>
      </c>
      <c r="F12" s="200">
        <v>15000</v>
      </c>
      <c r="G12" s="200">
        <v>20000</v>
      </c>
      <c r="H12" s="200">
        <v>25000</v>
      </c>
      <c r="I12" s="200">
        <v>30000</v>
      </c>
      <c r="J12" s="200">
        <v>30000</v>
      </c>
      <c r="K12" s="200">
        <v>30000</v>
      </c>
      <c r="L12" s="200">
        <v>5000</v>
      </c>
      <c r="M12" s="200">
        <v>5000</v>
      </c>
      <c r="N12" s="200">
        <v>10000</v>
      </c>
      <c r="O12" s="200">
        <v>15000</v>
      </c>
      <c r="P12" s="200">
        <v>20000</v>
      </c>
      <c r="Q12" s="200">
        <v>25000</v>
      </c>
      <c r="R12" s="200">
        <v>30000</v>
      </c>
      <c r="S12" s="200">
        <v>35000</v>
      </c>
      <c r="T12" s="200">
        <v>40000</v>
      </c>
      <c r="U12" s="200">
        <v>45000</v>
      </c>
      <c r="V12" s="200">
        <v>50000</v>
      </c>
      <c r="W12" s="200">
        <v>55000</v>
      </c>
      <c r="X12" s="200">
        <v>60000</v>
      </c>
      <c r="Y12" s="200">
        <v>65000</v>
      </c>
      <c r="Z12" s="200">
        <v>70000</v>
      </c>
      <c r="AA12" s="200">
        <v>75000</v>
      </c>
      <c r="AB12" s="200">
        <v>80000</v>
      </c>
      <c r="AC12" s="200">
        <v>85000</v>
      </c>
      <c r="AD12" s="200">
        <v>90000</v>
      </c>
      <c r="AE12" s="200">
        <v>95000</v>
      </c>
      <c r="AF12" s="200">
        <v>100000</v>
      </c>
      <c r="AG12" s="200">
        <v>105000</v>
      </c>
      <c r="AH12" s="200">
        <v>110000</v>
      </c>
      <c r="AI12" s="200">
        <v>115000</v>
      </c>
      <c r="AJ12" s="200">
        <v>120000</v>
      </c>
      <c r="AK12" s="200">
        <v>125000</v>
      </c>
      <c r="AL12" s="200">
        <v>130000</v>
      </c>
      <c r="AM12" s="200">
        <v>135000</v>
      </c>
      <c r="AN12" s="200">
        <v>140000</v>
      </c>
      <c r="AO12" s="200">
        <v>145000</v>
      </c>
      <c r="AP12" s="200">
        <v>150000</v>
      </c>
      <c r="AQ12" s="200">
        <v>155000</v>
      </c>
      <c r="AR12" s="200">
        <v>160000</v>
      </c>
      <c r="AS12" s="200">
        <v>165000</v>
      </c>
      <c r="AT12" s="200">
        <v>170000</v>
      </c>
      <c r="AU12" s="200">
        <v>175000</v>
      </c>
      <c r="AV12" s="200">
        <v>180000</v>
      </c>
      <c r="AW12" s="200">
        <v>180000</v>
      </c>
      <c r="AX12" s="200">
        <v>180000</v>
      </c>
      <c r="AY12" s="200">
        <v>180000</v>
      </c>
      <c r="AZ12" s="200">
        <v>180000</v>
      </c>
      <c r="BA12" s="200">
        <v>180000</v>
      </c>
      <c r="BB12" s="200">
        <v>180000</v>
      </c>
      <c r="BC12" s="200">
        <v>180000</v>
      </c>
      <c r="BD12" s="200">
        <v>180000</v>
      </c>
      <c r="BE12" s="200">
        <v>170000</v>
      </c>
      <c r="BF12" s="200">
        <v>170000</v>
      </c>
      <c r="BG12" s="200">
        <v>170000</v>
      </c>
      <c r="BH12" s="200">
        <v>170000</v>
      </c>
      <c r="BI12" s="200">
        <v>170000</v>
      </c>
      <c r="BJ12" s="200">
        <v>170000</v>
      </c>
      <c r="BK12" s="200">
        <v>170000</v>
      </c>
      <c r="BL12" s="200">
        <v>170000</v>
      </c>
      <c r="BM12" s="200">
        <v>170000</v>
      </c>
      <c r="BN12" s="200">
        <v>193623</v>
      </c>
      <c r="BO12" s="200">
        <v>202942</v>
      </c>
      <c r="BP12" s="200">
        <v>202942</v>
      </c>
      <c r="BQ12" s="200">
        <v>202942</v>
      </c>
      <c r="BR12" s="200">
        <v>202942</v>
      </c>
      <c r="BS12" s="200">
        <v>202942</v>
      </c>
      <c r="BT12" s="200">
        <v>202942</v>
      </c>
      <c r="BU12" s="200">
        <v>202942</v>
      </c>
      <c r="BV12" s="200">
        <v>202942</v>
      </c>
      <c r="BW12" s="200">
        <v>202942</v>
      </c>
      <c r="BX12" s="200">
        <v>202942</v>
      </c>
      <c r="BY12" s="200">
        <v>202942</v>
      </c>
      <c r="BZ12" s="200">
        <v>202942</v>
      </c>
      <c r="CA12" s="200">
        <v>202942</v>
      </c>
      <c r="CB12" s="200">
        <v>202942</v>
      </c>
      <c r="CC12" s="200">
        <v>202942</v>
      </c>
      <c r="CD12" s="200">
        <v>202942</v>
      </c>
      <c r="CE12" s="200">
        <v>202942</v>
      </c>
      <c r="CF12" s="200">
        <v>202942</v>
      </c>
      <c r="CG12" s="200">
        <v>202942</v>
      </c>
      <c r="CH12" s="200">
        <v>202942</v>
      </c>
      <c r="CI12" s="200">
        <v>202942</v>
      </c>
      <c r="CJ12" s="200">
        <v>202942</v>
      </c>
      <c r="CK12" s="200">
        <v>202942</v>
      </c>
      <c r="CL12" s="200">
        <v>202942</v>
      </c>
      <c r="CM12" s="200">
        <v>202942</v>
      </c>
      <c r="CN12" s="200">
        <v>202942</v>
      </c>
      <c r="CO12" s="200">
        <v>202942</v>
      </c>
      <c r="CP12" s="200">
        <v>202942</v>
      </c>
      <c r="CQ12" s="200">
        <v>202942</v>
      </c>
      <c r="CR12" s="200">
        <v>202942</v>
      </c>
      <c r="CS12" s="200">
        <v>202942</v>
      </c>
      <c r="CT12" s="200">
        <v>202942</v>
      </c>
      <c r="CU12" s="200">
        <v>202942</v>
      </c>
      <c r="CV12" s="200">
        <v>202942</v>
      </c>
      <c r="CW12" s="200">
        <v>202942</v>
      </c>
      <c r="CX12" s="200"/>
      <c r="CY12" s="200"/>
      <c r="CZ12" s="200"/>
      <c r="DA12" s="200"/>
      <c r="DB12" s="200"/>
      <c r="DC12" s="200"/>
      <c r="DD12" s="200"/>
      <c r="DE12" s="209"/>
      <c r="DF12" s="16"/>
    </row>
    <row r="13" spans="1:110" ht="12.6" customHeight="1" outlineLevel="1" x14ac:dyDescent="0.25">
      <c r="A13" s="210" t="s">
        <v>70</v>
      </c>
      <c r="B13" s="47"/>
      <c r="C13" s="200">
        <v>0</v>
      </c>
      <c r="D13" s="200"/>
      <c r="E13" s="200"/>
      <c r="F13" s="200"/>
      <c r="G13" s="200"/>
      <c r="H13" s="200"/>
      <c r="I13" s="200"/>
      <c r="J13" s="200"/>
      <c r="K13" s="200"/>
      <c r="L13" s="200"/>
      <c r="M13" s="200"/>
      <c r="N13" s="200"/>
      <c r="O13" s="200"/>
      <c r="P13" s="200"/>
      <c r="Q13" s="200"/>
      <c r="R13" s="200"/>
      <c r="S13" s="200"/>
      <c r="T13" s="200"/>
      <c r="U13" s="200"/>
      <c r="V13" s="200"/>
      <c r="W13" s="200"/>
      <c r="X13" s="200"/>
      <c r="Y13" s="200"/>
      <c r="Z13" s="200"/>
      <c r="AA13" s="200"/>
      <c r="AB13" s="200"/>
      <c r="AC13" s="200"/>
      <c r="AD13" s="200"/>
      <c r="AE13" s="200"/>
      <c r="AF13" s="200"/>
      <c r="AG13" s="200"/>
      <c r="AH13" s="200"/>
      <c r="AI13" s="200"/>
      <c r="AJ13" s="200"/>
      <c r="AK13" s="200"/>
      <c r="AL13" s="200"/>
      <c r="AM13" s="200"/>
      <c r="AN13" s="200"/>
      <c r="AO13" s="200"/>
      <c r="AP13" s="200"/>
      <c r="AQ13" s="200"/>
      <c r="AR13" s="200"/>
      <c r="AS13" s="200"/>
      <c r="AT13" s="200"/>
      <c r="AU13" s="200"/>
      <c r="AV13" s="200"/>
      <c r="AW13" s="200"/>
      <c r="AX13" s="200"/>
      <c r="AY13" s="200"/>
      <c r="AZ13" s="200"/>
      <c r="BA13" s="200"/>
      <c r="BB13" s="200"/>
      <c r="BC13" s="200"/>
      <c r="BD13" s="200"/>
      <c r="BE13" s="200"/>
      <c r="BF13" s="200"/>
      <c r="BG13" s="200"/>
      <c r="BH13" s="200"/>
      <c r="BI13" s="200"/>
      <c r="BJ13" s="200"/>
      <c r="BK13" s="200"/>
      <c r="BL13" s="200"/>
      <c r="BM13" s="200"/>
      <c r="BN13" s="200"/>
      <c r="BO13" s="200"/>
      <c r="BP13" s="200"/>
      <c r="BQ13" s="200"/>
      <c r="BR13" s="200"/>
      <c r="BS13" s="200"/>
      <c r="BT13" s="200"/>
      <c r="BU13" s="200"/>
      <c r="BV13" s="200"/>
      <c r="BW13" s="200"/>
      <c r="BX13" s="200"/>
      <c r="BY13" s="200"/>
      <c r="BZ13" s="200"/>
      <c r="CA13" s="200"/>
      <c r="CB13" s="200"/>
      <c r="CC13" s="200"/>
      <c r="CD13" s="200"/>
      <c r="CE13" s="200"/>
      <c r="CF13" s="200"/>
      <c r="CG13" s="200"/>
      <c r="CH13" s="200"/>
      <c r="CI13" s="200"/>
      <c r="CJ13" s="200"/>
      <c r="CK13" s="200"/>
      <c r="CL13" s="200"/>
      <c r="CM13" s="200"/>
      <c r="CN13" s="200"/>
      <c r="CO13" s="200"/>
      <c r="CP13" s="200"/>
      <c r="CQ13" s="200"/>
      <c r="CR13" s="200"/>
      <c r="CS13" s="200"/>
      <c r="CT13" s="200"/>
      <c r="CU13" s="200"/>
      <c r="CV13" s="200"/>
      <c r="CW13" s="200"/>
      <c r="CX13" s="200"/>
      <c r="CY13" s="200"/>
      <c r="CZ13" s="200"/>
      <c r="DA13" s="200"/>
      <c r="DB13" s="200"/>
      <c r="DC13" s="200"/>
      <c r="DD13" s="200"/>
      <c r="DE13" s="209"/>
      <c r="DF13" s="16"/>
    </row>
    <row r="14" spans="1:110" ht="12.6" customHeight="1" x14ac:dyDescent="0.25">
      <c r="A14" s="65" t="s">
        <v>7</v>
      </c>
      <c r="B14" s="13"/>
      <c r="C14" s="68">
        <f t="shared" ref="C14:BN14" si="114" xml:space="preserve"> SUM(C12:C13)</f>
        <v>0</v>
      </c>
      <c r="D14" s="68">
        <f t="shared" si="114"/>
        <v>5000</v>
      </c>
      <c r="E14" s="68">
        <f t="shared" si="114"/>
        <v>10000</v>
      </c>
      <c r="F14" s="68">
        <f t="shared" si="114"/>
        <v>15000</v>
      </c>
      <c r="G14" s="68">
        <f t="shared" si="114"/>
        <v>20000</v>
      </c>
      <c r="H14" s="68">
        <f t="shared" si="114"/>
        <v>25000</v>
      </c>
      <c r="I14" s="68">
        <f t="shared" si="114"/>
        <v>30000</v>
      </c>
      <c r="J14" s="68">
        <f t="shared" si="114"/>
        <v>30000</v>
      </c>
      <c r="K14" s="68">
        <f t="shared" si="114"/>
        <v>30000</v>
      </c>
      <c r="L14" s="68">
        <f t="shared" si="114"/>
        <v>5000</v>
      </c>
      <c r="M14" s="68">
        <f t="shared" si="114"/>
        <v>5000</v>
      </c>
      <c r="N14" s="68">
        <f t="shared" si="114"/>
        <v>10000</v>
      </c>
      <c r="O14" s="68">
        <f t="shared" si="114"/>
        <v>15000</v>
      </c>
      <c r="P14" s="68">
        <f t="shared" si="114"/>
        <v>20000</v>
      </c>
      <c r="Q14" s="68">
        <f t="shared" si="114"/>
        <v>25000</v>
      </c>
      <c r="R14" s="68">
        <f t="shared" si="114"/>
        <v>30000</v>
      </c>
      <c r="S14" s="68">
        <f t="shared" si="114"/>
        <v>35000</v>
      </c>
      <c r="T14" s="68">
        <f t="shared" si="114"/>
        <v>40000</v>
      </c>
      <c r="U14" s="68">
        <f t="shared" si="114"/>
        <v>45000</v>
      </c>
      <c r="V14" s="68">
        <f t="shared" si="114"/>
        <v>50000</v>
      </c>
      <c r="W14" s="68">
        <f t="shared" si="114"/>
        <v>55000</v>
      </c>
      <c r="X14" s="68">
        <f t="shared" si="114"/>
        <v>60000</v>
      </c>
      <c r="Y14" s="68">
        <f t="shared" si="114"/>
        <v>65000</v>
      </c>
      <c r="Z14" s="68">
        <f t="shared" si="114"/>
        <v>70000</v>
      </c>
      <c r="AA14" s="68">
        <f t="shared" si="114"/>
        <v>75000</v>
      </c>
      <c r="AB14" s="68">
        <f t="shared" si="114"/>
        <v>80000</v>
      </c>
      <c r="AC14" s="68">
        <f t="shared" si="114"/>
        <v>85000</v>
      </c>
      <c r="AD14" s="68">
        <f t="shared" si="114"/>
        <v>90000</v>
      </c>
      <c r="AE14" s="68">
        <f t="shared" si="114"/>
        <v>95000</v>
      </c>
      <c r="AF14" s="68">
        <f t="shared" si="114"/>
        <v>100000</v>
      </c>
      <c r="AG14" s="68">
        <f t="shared" si="114"/>
        <v>105000</v>
      </c>
      <c r="AH14" s="68">
        <f t="shared" si="114"/>
        <v>110000</v>
      </c>
      <c r="AI14" s="68">
        <f t="shared" si="114"/>
        <v>115000</v>
      </c>
      <c r="AJ14" s="68">
        <f t="shared" si="114"/>
        <v>120000</v>
      </c>
      <c r="AK14" s="68">
        <f t="shared" si="114"/>
        <v>125000</v>
      </c>
      <c r="AL14" s="68">
        <f t="shared" si="114"/>
        <v>130000</v>
      </c>
      <c r="AM14" s="68">
        <f t="shared" si="114"/>
        <v>135000</v>
      </c>
      <c r="AN14" s="68">
        <f t="shared" si="114"/>
        <v>140000</v>
      </c>
      <c r="AO14" s="68">
        <f t="shared" si="114"/>
        <v>145000</v>
      </c>
      <c r="AP14" s="68">
        <f t="shared" si="114"/>
        <v>150000</v>
      </c>
      <c r="AQ14" s="68">
        <f t="shared" si="114"/>
        <v>155000</v>
      </c>
      <c r="AR14" s="68">
        <f t="shared" si="114"/>
        <v>160000</v>
      </c>
      <c r="AS14" s="68">
        <f t="shared" si="114"/>
        <v>165000</v>
      </c>
      <c r="AT14" s="68">
        <f t="shared" si="114"/>
        <v>170000</v>
      </c>
      <c r="AU14" s="68">
        <f t="shared" si="114"/>
        <v>175000</v>
      </c>
      <c r="AV14" s="68">
        <f t="shared" si="114"/>
        <v>180000</v>
      </c>
      <c r="AW14" s="68">
        <f t="shared" si="114"/>
        <v>180000</v>
      </c>
      <c r="AX14" s="68">
        <f t="shared" si="114"/>
        <v>180000</v>
      </c>
      <c r="AY14" s="68">
        <f t="shared" si="114"/>
        <v>180000</v>
      </c>
      <c r="AZ14" s="68">
        <f t="shared" si="114"/>
        <v>180000</v>
      </c>
      <c r="BA14" s="68">
        <f t="shared" si="114"/>
        <v>180000</v>
      </c>
      <c r="BB14" s="68">
        <f t="shared" si="114"/>
        <v>180000</v>
      </c>
      <c r="BC14" s="68">
        <f t="shared" si="114"/>
        <v>180000</v>
      </c>
      <c r="BD14" s="68">
        <f t="shared" si="114"/>
        <v>180000</v>
      </c>
      <c r="BE14" s="68">
        <f t="shared" si="114"/>
        <v>170000</v>
      </c>
      <c r="BF14" s="68">
        <f t="shared" si="114"/>
        <v>170000</v>
      </c>
      <c r="BG14" s="68">
        <f t="shared" si="114"/>
        <v>170000</v>
      </c>
      <c r="BH14" s="68">
        <f t="shared" si="114"/>
        <v>170000</v>
      </c>
      <c r="BI14" s="68">
        <f t="shared" si="114"/>
        <v>170000</v>
      </c>
      <c r="BJ14" s="68">
        <f t="shared" si="114"/>
        <v>170000</v>
      </c>
      <c r="BK14" s="68">
        <f t="shared" si="114"/>
        <v>170000</v>
      </c>
      <c r="BL14" s="68">
        <f t="shared" si="114"/>
        <v>170000</v>
      </c>
      <c r="BM14" s="68">
        <f t="shared" si="114"/>
        <v>170000</v>
      </c>
      <c r="BN14" s="68">
        <f t="shared" si="114"/>
        <v>193623</v>
      </c>
      <c r="BO14" s="68">
        <f t="shared" ref="BO14:CR14" si="115" xml:space="preserve"> SUM(BO12:BO13)</f>
        <v>202942</v>
      </c>
      <c r="BP14" s="68">
        <f t="shared" si="115"/>
        <v>202942</v>
      </c>
      <c r="BQ14" s="68">
        <f t="shared" si="115"/>
        <v>202942</v>
      </c>
      <c r="BR14" s="68">
        <f t="shared" si="115"/>
        <v>202942</v>
      </c>
      <c r="BS14" s="68">
        <f t="shared" si="115"/>
        <v>202942</v>
      </c>
      <c r="BT14" s="68">
        <f t="shared" si="115"/>
        <v>202942</v>
      </c>
      <c r="BU14" s="68">
        <f t="shared" si="115"/>
        <v>202942</v>
      </c>
      <c r="BV14" s="68">
        <f t="shared" si="115"/>
        <v>202942</v>
      </c>
      <c r="BW14" s="68">
        <f t="shared" si="115"/>
        <v>202942</v>
      </c>
      <c r="BX14" s="68">
        <f t="shared" si="115"/>
        <v>202942</v>
      </c>
      <c r="BY14" s="68">
        <f t="shared" si="115"/>
        <v>202942</v>
      </c>
      <c r="BZ14" s="68">
        <f t="shared" si="115"/>
        <v>202942</v>
      </c>
      <c r="CA14" s="68">
        <f t="shared" si="115"/>
        <v>202942</v>
      </c>
      <c r="CB14" s="68">
        <f t="shared" si="115"/>
        <v>202942</v>
      </c>
      <c r="CC14" s="68">
        <f t="shared" si="115"/>
        <v>202942</v>
      </c>
      <c r="CD14" s="68">
        <f t="shared" si="115"/>
        <v>202942</v>
      </c>
      <c r="CE14" s="68">
        <f t="shared" si="115"/>
        <v>202942</v>
      </c>
      <c r="CF14" s="68">
        <f t="shared" si="115"/>
        <v>202942</v>
      </c>
      <c r="CG14" s="68">
        <f t="shared" si="115"/>
        <v>202942</v>
      </c>
      <c r="CH14" s="68">
        <f t="shared" si="115"/>
        <v>202942</v>
      </c>
      <c r="CI14" s="68">
        <f t="shared" si="115"/>
        <v>202942</v>
      </c>
      <c r="CJ14" s="68">
        <f t="shared" si="115"/>
        <v>202942</v>
      </c>
      <c r="CK14" s="68">
        <f t="shared" si="115"/>
        <v>202942</v>
      </c>
      <c r="CL14" s="68">
        <f t="shared" si="115"/>
        <v>202942</v>
      </c>
      <c r="CM14" s="68">
        <f t="shared" si="115"/>
        <v>202942</v>
      </c>
      <c r="CN14" s="68">
        <f t="shared" si="115"/>
        <v>202942</v>
      </c>
      <c r="CO14" s="68">
        <f t="shared" si="115"/>
        <v>202942</v>
      </c>
      <c r="CP14" s="68">
        <f t="shared" si="115"/>
        <v>202942</v>
      </c>
      <c r="CQ14" s="68">
        <f t="shared" si="115"/>
        <v>202942</v>
      </c>
      <c r="CR14" s="68">
        <f t="shared" si="115"/>
        <v>202942</v>
      </c>
      <c r="CS14" s="68">
        <f t="shared" ref="CS14:DD14" si="116" xml:space="preserve"> SUM(CS12:CS13)</f>
        <v>202942</v>
      </c>
      <c r="CT14" s="68">
        <f t="shared" si="116"/>
        <v>202942</v>
      </c>
      <c r="CU14" s="68">
        <f t="shared" si="116"/>
        <v>202942</v>
      </c>
      <c r="CV14" s="68">
        <f t="shared" si="116"/>
        <v>202942</v>
      </c>
      <c r="CW14" s="68">
        <f t="shared" si="116"/>
        <v>202942</v>
      </c>
      <c r="CX14" s="68">
        <f t="shared" si="116"/>
        <v>0</v>
      </c>
      <c r="CY14" s="68">
        <f t="shared" si="116"/>
        <v>0</v>
      </c>
      <c r="CZ14" s="68">
        <f t="shared" si="116"/>
        <v>0</v>
      </c>
      <c r="DA14" s="68">
        <f t="shared" si="116"/>
        <v>0</v>
      </c>
      <c r="DB14" s="68">
        <f t="shared" si="116"/>
        <v>0</v>
      </c>
      <c r="DC14" s="68">
        <f t="shared" si="116"/>
        <v>0</v>
      </c>
      <c r="DD14" s="68">
        <f t="shared" si="116"/>
        <v>0</v>
      </c>
      <c r="DE14" s="15"/>
      <c r="DF14" s="16"/>
    </row>
    <row r="15" spans="1:110" x14ac:dyDescent="0.25">
      <c r="A15" s="202" t="s">
        <v>114</v>
      </c>
      <c r="B15" s="21"/>
      <c r="C15" s="43">
        <f t="shared" ref="C15:AH15" si="117">SUM(C14,C11)</f>
        <v>150000</v>
      </c>
      <c r="D15" s="43">
        <f t="shared" si="117"/>
        <v>141665</v>
      </c>
      <c r="E15" s="43">
        <f t="shared" si="117"/>
        <v>121107</v>
      </c>
      <c r="F15" s="43">
        <f t="shared" si="117"/>
        <v>99067</v>
      </c>
      <c r="G15" s="43">
        <f t="shared" si="117"/>
        <v>97593</v>
      </c>
      <c r="H15" s="43">
        <f t="shared" si="117"/>
        <v>69268</v>
      </c>
      <c r="I15" s="43">
        <f t="shared" si="117"/>
        <v>56188</v>
      </c>
      <c r="J15" s="43">
        <f t="shared" si="117"/>
        <v>56693</v>
      </c>
      <c r="K15" s="43">
        <f t="shared" si="117"/>
        <v>35642</v>
      </c>
      <c r="L15" s="43">
        <f t="shared" si="117"/>
        <v>5944</v>
      </c>
      <c r="M15" s="43">
        <f t="shared" si="117"/>
        <v>12902</v>
      </c>
      <c r="N15" s="43">
        <f t="shared" si="117"/>
        <v>44696</v>
      </c>
      <c r="O15" s="43">
        <f t="shared" si="117"/>
        <v>52724</v>
      </c>
      <c r="P15" s="43">
        <f t="shared" si="117"/>
        <v>75105</v>
      </c>
      <c r="Q15" s="43">
        <f t="shared" si="117"/>
        <v>88169</v>
      </c>
      <c r="R15" s="43">
        <f t="shared" si="117"/>
        <v>85745</v>
      </c>
      <c r="S15" s="43">
        <f t="shared" si="117"/>
        <v>97809</v>
      </c>
      <c r="T15" s="43">
        <f t="shared" si="117"/>
        <v>98121</v>
      </c>
      <c r="U15" s="43">
        <f t="shared" si="117"/>
        <v>125737</v>
      </c>
      <c r="V15" s="43">
        <f t="shared" si="117"/>
        <v>130601</v>
      </c>
      <c r="W15" s="43">
        <f t="shared" si="117"/>
        <v>147245</v>
      </c>
      <c r="X15" s="43">
        <f t="shared" si="117"/>
        <v>209965</v>
      </c>
      <c r="Y15" s="43">
        <f t="shared" si="117"/>
        <v>196139</v>
      </c>
      <c r="Z15" s="43">
        <f t="shared" si="117"/>
        <v>180529</v>
      </c>
      <c r="AA15" s="43">
        <f t="shared" si="117"/>
        <v>169659</v>
      </c>
      <c r="AB15" s="43">
        <f t="shared" si="117"/>
        <v>169789</v>
      </c>
      <c r="AC15" s="43">
        <f t="shared" si="117"/>
        <v>171856</v>
      </c>
      <c r="AD15" s="43">
        <f t="shared" si="117"/>
        <v>187022</v>
      </c>
      <c r="AE15" s="43">
        <f t="shared" si="117"/>
        <v>188452</v>
      </c>
      <c r="AF15" s="43">
        <f t="shared" si="117"/>
        <v>176177</v>
      </c>
      <c r="AG15" s="43">
        <f t="shared" si="117"/>
        <v>173875</v>
      </c>
      <c r="AH15" s="43">
        <f t="shared" si="117"/>
        <v>165591</v>
      </c>
      <c r="AI15" s="43">
        <f t="shared" ref="AI15:BS15" si="118">SUM(AI14,AI11)</f>
        <v>153634</v>
      </c>
      <c r="AJ15" s="43">
        <f t="shared" si="118"/>
        <v>140643</v>
      </c>
      <c r="AK15" s="43">
        <f t="shared" si="118"/>
        <v>148934</v>
      </c>
      <c r="AL15" s="43">
        <f t="shared" si="118"/>
        <v>138106</v>
      </c>
      <c r="AM15" s="43">
        <f t="shared" si="118"/>
        <v>138049</v>
      </c>
      <c r="AN15" s="43">
        <f t="shared" si="118"/>
        <v>195172</v>
      </c>
      <c r="AO15" s="43">
        <f t="shared" si="118"/>
        <v>257927</v>
      </c>
      <c r="AP15" s="43">
        <f t="shared" si="118"/>
        <v>284532</v>
      </c>
      <c r="AQ15" s="43">
        <f t="shared" si="118"/>
        <v>299950</v>
      </c>
      <c r="AR15" s="43">
        <f t="shared" si="118"/>
        <v>287121</v>
      </c>
      <c r="AS15" s="43">
        <f t="shared" si="118"/>
        <v>269169</v>
      </c>
      <c r="AT15" s="43">
        <f t="shared" si="118"/>
        <v>264618</v>
      </c>
      <c r="AU15" s="43">
        <f t="shared" si="118"/>
        <v>263940</v>
      </c>
      <c r="AV15" s="43">
        <f t="shared" si="118"/>
        <v>243390</v>
      </c>
      <c r="AW15" s="43">
        <f t="shared" si="118"/>
        <v>244528</v>
      </c>
      <c r="AX15" s="43">
        <f t="shared" si="118"/>
        <v>235647</v>
      </c>
      <c r="AY15" s="43">
        <f t="shared" si="118"/>
        <v>229270</v>
      </c>
      <c r="AZ15" s="43">
        <f t="shared" si="118"/>
        <v>236477</v>
      </c>
      <c r="BA15" s="43">
        <f t="shared" si="118"/>
        <v>214083</v>
      </c>
      <c r="BB15" s="43">
        <f t="shared" si="118"/>
        <v>194651</v>
      </c>
      <c r="BC15" s="43">
        <f t="shared" si="118"/>
        <v>188578</v>
      </c>
      <c r="BD15" s="43">
        <f t="shared" si="118"/>
        <v>183375</v>
      </c>
      <c r="BE15" s="43">
        <f t="shared" si="118"/>
        <v>178274</v>
      </c>
      <c r="BF15" s="43">
        <f t="shared" si="118"/>
        <v>244517</v>
      </c>
      <c r="BG15" s="43">
        <f t="shared" si="118"/>
        <v>223191</v>
      </c>
      <c r="BH15" s="43">
        <f t="shared" si="118"/>
        <v>209332</v>
      </c>
      <c r="BI15" s="43">
        <f t="shared" si="118"/>
        <v>201882</v>
      </c>
      <c r="BJ15" s="43">
        <f t="shared" si="118"/>
        <v>192494</v>
      </c>
      <c r="BK15" s="43">
        <f t="shared" si="118"/>
        <v>185201</v>
      </c>
      <c r="BL15" s="43">
        <f t="shared" si="118"/>
        <v>185817</v>
      </c>
      <c r="BM15" s="43">
        <f t="shared" si="118"/>
        <v>181794</v>
      </c>
      <c r="BN15" s="43">
        <f t="shared" si="118"/>
        <v>231915</v>
      </c>
      <c r="BO15" s="43">
        <f>SUM(BO14,BO11)</f>
        <v>237011</v>
      </c>
      <c r="BP15" s="43">
        <f>SUM(BP14,BP11)</f>
        <v>274631</v>
      </c>
      <c r="BQ15" s="43">
        <f>SUM(BQ14,BQ11)</f>
        <v>263512</v>
      </c>
      <c r="BR15" s="43">
        <f t="shared" si="118"/>
        <v>259600</v>
      </c>
      <c r="BS15" s="43">
        <f t="shared" si="118"/>
        <v>340970</v>
      </c>
      <c r="BT15" s="43">
        <f t="shared" ref="BT15:BZ15" si="119">SUM(BT14,BT11)</f>
        <v>327506</v>
      </c>
      <c r="BU15" s="43">
        <f t="shared" si="119"/>
        <v>321262</v>
      </c>
      <c r="BV15" s="43">
        <f t="shared" si="119"/>
        <v>308195</v>
      </c>
      <c r="BW15" s="43">
        <f t="shared" si="119"/>
        <v>282001</v>
      </c>
      <c r="BX15" s="43">
        <f t="shared" si="119"/>
        <v>417297</v>
      </c>
      <c r="BY15" s="43">
        <f t="shared" si="119"/>
        <v>405558</v>
      </c>
      <c r="BZ15" s="43">
        <f t="shared" si="119"/>
        <v>398023</v>
      </c>
      <c r="CA15" s="43">
        <f t="shared" ref="CA15:CW15" si="120">SUM(CA14,CA11)</f>
        <v>385124</v>
      </c>
      <c r="CB15" s="43">
        <f t="shared" si="120"/>
        <v>367622</v>
      </c>
      <c r="CC15" s="43">
        <f t="shared" si="120"/>
        <v>343126</v>
      </c>
      <c r="CD15" s="43">
        <f t="shared" si="120"/>
        <v>343635</v>
      </c>
      <c r="CE15" s="43">
        <f t="shared" si="120"/>
        <v>326246</v>
      </c>
      <c r="CF15" s="43">
        <f t="shared" si="120"/>
        <v>309824</v>
      </c>
      <c r="CG15" s="43">
        <f t="shared" si="120"/>
        <v>303342</v>
      </c>
      <c r="CH15" s="43">
        <f t="shared" si="120"/>
        <v>293523</v>
      </c>
      <c r="CI15" s="43">
        <f t="shared" si="120"/>
        <v>296077</v>
      </c>
      <c r="CJ15" s="43">
        <f t="shared" si="120"/>
        <v>293840</v>
      </c>
      <c r="CK15" s="43">
        <f t="shared" si="120"/>
        <v>271735</v>
      </c>
      <c r="CL15" s="43">
        <f t="shared" si="120"/>
        <v>262598</v>
      </c>
      <c r="CM15" s="43">
        <f t="shared" si="120"/>
        <v>262161</v>
      </c>
      <c r="CN15" s="43">
        <f t="shared" si="120"/>
        <v>254645</v>
      </c>
      <c r="CO15" s="43">
        <f t="shared" si="120"/>
        <v>242778</v>
      </c>
      <c r="CP15" s="43">
        <f t="shared" si="120"/>
        <v>240889</v>
      </c>
      <c r="CQ15" s="43">
        <f t="shared" si="120"/>
        <v>231243</v>
      </c>
      <c r="CR15" s="43">
        <f t="shared" si="120"/>
        <v>226692</v>
      </c>
      <c r="CS15" s="43">
        <f t="shared" si="120"/>
        <v>223531</v>
      </c>
      <c r="CT15" s="43">
        <f t="shared" si="120"/>
        <v>203923</v>
      </c>
      <c r="CU15" s="43">
        <f t="shared" si="120"/>
        <v>241611</v>
      </c>
      <c r="CV15" s="43">
        <f t="shared" si="120"/>
        <v>267577</v>
      </c>
      <c r="CW15" s="43">
        <f t="shared" si="120"/>
        <v>276648</v>
      </c>
      <c r="CX15" s="43"/>
      <c r="CY15" s="43"/>
      <c r="CZ15" s="43"/>
      <c r="DA15" s="43"/>
      <c r="DB15" s="43"/>
      <c r="DC15" s="43"/>
      <c r="DD15" s="43"/>
      <c r="DE15" s="15"/>
      <c r="DF15" s="16"/>
    </row>
    <row r="16" spans="1:110" ht="12" customHeight="1" x14ac:dyDescent="0.25">
      <c r="A16" s="69" t="s">
        <v>8</v>
      </c>
      <c r="B16" s="13"/>
      <c r="C16" s="70">
        <f>C11</f>
        <v>150000</v>
      </c>
      <c r="D16" s="70">
        <f t="shared" ref="D16:BN16" si="121">C99</f>
        <v>136665</v>
      </c>
      <c r="E16" s="70">
        <f t="shared" si="121"/>
        <v>111107</v>
      </c>
      <c r="F16" s="70">
        <f t="shared" si="121"/>
        <v>84067</v>
      </c>
      <c r="G16" s="70">
        <f t="shared" si="121"/>
        <v>77593</v>
      </c>
      <c r="H16" s="70">
        <f t="shared" si="121"/>
        <v>44268</v>
      </c>
      <c r="I16" s="70">
        <f t="shared" si="121"/>
        <v>26188</v>
      </c>
      <c r="J16" s="70">
        <f t="shared" si="121"/>
        <v>26693</v>
      </c>
      <c r="K16" s="70">
        <f t="shared" si="121"/>
        <v>5642</v>
      </c>
      <c r="L16" s="70">
        <f t="shared" si="121"/>
        <v>944</v>
      </c>
      <c r="M16" s="70">
        <f t="shared" si="121"/>
        <v>7902</v>
      </c>
      <c r="N16" s="70">
        <f t="shared" si="121"/>
        <v>34696</v>
      </c>
      <c r="O16" s="70">
        <f t="shared" si="121"/>
        <v>37724</v>
      </c>
      <c r="P16" s="70">
        <f t="shared" si="121"/>
        <v>55105</v>
      </c>
      <c r="Q16" s="70">
        <f t="shared" si="121"/>
        <v>63169</v>
      </c>
      <c r="R16" s="70">
        <f t="shared" si="121"/>
        <v>55745</v>
      </c>
      <c r="S16" s="70">
        <f t="shared" si="121"/>
        <v>62809</v>
      </c>
      <c r="T16" s="70">
        <f t="shared" si="121"/>
        <v>58121</v>
      </c>
      <c r="U16" s="70">
        <f t="shared" si="121"/>
        <v>80737</v>
      </c>
      <c r="V16" s="70">
        <f t="shared" si="121"/>
        <v>80601</v>
      </c>
      <c r="W16" s="70">
        <f t="shared" si="121"/>
        <v>92245</v>
      </c>
      <c r="X16" s="70">
        <f t="shared" si="121"/>
        <v>149965</v>
      </c>
      <c r="Y16" s="70">
        <f t="shared" si="121"/>
        <v>131139</v>
      </c>
      <c r="Z16" s="70">
        <f t="shared" si="121"/>
        <v>110529</v>
      </c>
      <c r="AA16" s="70">
        <f t="shared" si="121"/>
        <v>94659</v>
      </c>
      <c r="AB16" s="70">
        <f t="shared" si="121"/>
        <v>89789</v>
      </c>
      <c r="AC16" s="70">
        <f t="shared" si="121"/>
        <v>86856</v>
      </c>
      <c r="AD16" s="70">
        <f t="shared" si="121"/>
        <v>97022</v>
      </c>
      <c r="AE16" s="70">
        <f t="shared" si="121"/>
        <v>93452</v>
      </c>
      <c r="AF16" s="70">
        <f t="shared" si="121"/>
        <v>76177</v>
      </c>
      <c r="AG16" s="70">
        <f t="shared" si="121"/>
        <v>68875</v>
      </c>
      <c r="AH16" s="70">
        <f t="shared" si="121"/>
        <v>55591</v>
      </c>
      <c r="AI16" s="70">
        <f t="shared" si="121"/>
        <v>38634</v>
      </c>
      <c r="AJ16" s="70">
        <f t="shared" si="121"/>
        <v>20643</v>
      </c>
      <c r="AK16" s="70">
        <f t="shared" si="121"/>
        <v>23934</v>
      </c>
      <c r="AL16" s="70">
        <f t="shared" si="121"/>
        <v>8106</v>
      </c>
      <c r="AM16" s="70">
        <f t="shared" si="121"/>
        <v>3049</v>
      </c>
      <c r="AN16" s="70">
        <f t="shared" si="121"/>
        <v>55172</v>
      </c>
      <c r="AO16" s="70">
        <f t="shared" si="121"/>
        <v>112927</v>
      </c>
      <c r="AP16" s="70">
        <f t="shared" si="121"/>
        <v>134532</v>
      </c>
      <c r="AQ16" s="70">
        <f t="shared" si="121"/>
        <v>144950</v>
      </c>
      <c r="AR16" s="70">
        <f t="shared" si="121"/>
        <v>127121</v>
      </c>
      <c r="AS16" s="70">
        <f t="shared" si="121"/>
        <v>104169</v>
      </c>
      <c r="AT16" s="70">
        <f t="shared" si="121"/>
        <v>94618</v>
      </c>
      <c r="AU16" s="70">
        <f>AT99</f>
        <v>88940</v>
      </c>
      <c r="AV16" s="70">
        <f>AU99</f>
        <v>63390</v>
      </c>
      <c r="AW16" s="70">
        <f t="shared" si="121"/>
        <v>64528</v>
      </c>
      <c r="AX16" s="70">
        <f t="shared" si="121"/>
        <v>55647</v>
      </c>
      <c r="AY16" s="70">
        <f t="shared" si="121"/>
        <v>49270</v>
      </c>
      <c r="AZ16" s="70">
        <f t="shared" si="121"/>
        <v>56477</v>
      </c>
      <c r="BA16" s="70">
        <f>AZ99</f>
        <v>34083</v>
      </c>
      <c r="BB16" s="71">
        <f t="shared" si="121"/>
        <v>14651</v>
      </c>
      <c r="BC16" s="70">
        <f t="shared" si="121"/>
        <v>8578</v>
      </c>
      <c r="BD16" s="70">
        <f t="shared" si="121"/>
        <v>3375</v>
      </c>
      <c r="BE16" s="70">
        <f t="shared" si="121"/>
        <v>8274</v>
      </c>
      <c r="BF16" s="70">
        <f t="shared" si="121"/>
        <v>74517</v>
      </c>
      <c r="BG16" s="70">
        <f t="shared" si="121"/>
        <v>53191</v>
      </c>
      <c r="BH16" s="71">
        <f t="shared" si="121"/>
        <v>39332</v>
      </c>
      <c r="BI16" s="71">
        <f t="shared" si="121"/>
        <v>31882</v>
      </c>
      <c r="BJ16" s="71">
        <f t="shared" si="121"/>
        <v>22494</v>
      </c>
      <c r="BK16" s="71">
        <f t="shared" si="121"/>
        <v>15201</v>
      </c>
      <c r="BL16" s="71">
        <f t="shared" si="121"/>
        <v>15817</v>
      </c>
      <c r="BM16" s="71">
        <f t="shared" si="121"/>
        <v>11794</v>
      </c>
      <c r="BN16" s="71">
        <f t="shared" si="121"/>
        <v>38292</v>
      </c>
      <c r="BO16" s="71">
        <f t="shared" ref="BO16:CF16" si="122">BN99</f>
        <v>34069</v>
      </c>
      <c r="BP16" s="71">
        <f t="shared" si="122"/>
        <v>71689</v>
      </c>
      <c r="BQ16" s="71">
        <f t="shared" si="122"/>
        <v>60570</v>
      </c>
      <c r="BR16" s="71">
        <f t="shared" si="122"/>
        <v>56658</v>
      </c>
      <c r="BS16" s="71">
        <f t="shared" si="122"/>
        <v>138028</v>
      </c>
      <c r="BT16" s="71">
        <f t="shared" si="122"/>
        <v>124564</v>
      </c>
      <c r="BU16" s="71">
        <f t="shared" si="122"/>
        <v>118320</v>
      </c>
      <c r="BV16" s="71">
        <f t="shared" si="122"/>
        <v>105253</v>
      </c>
      <c r="BW16" s="71">
        <f t="shared" si="122"/>
        <v>79059</v>
      </c>
      <c r="BX16" s="71">
        <f t="shared" si="122"/>
        <v>214355</v>
      </c>
      <c r="BY16" s="71">
        <f t="shared" si="122"/>
        <v>202616</v>
      </c>
      <c r="BZ16" s="71">
        <f t="shared" si="122"/>
        <v>195081</v>
      </c>
      <c r="CA16" s="71">
        <f t="shared" si="122"/>
        <v>182182</v>
      </c>
      <c r="CB16" s="71">
        <f t="shared" si="122"/>
        <v>164680</v>
      </c>
      <c r="CC16" s="71">
        <f t="shared" si="122"/>
        <v>140184</v>
      </c>
      <c r="CD16" s="71">
        <f t="shared" si="122"/>
        <v>140693</v>
      </c>
      <c r="CE16" s="71">
        <f t="shared" si="122"/>
        <v>123304</v>
      </c>
      <c r="CF16" s="71">
        <f t="shared" si="122"/>
        <v>106882</v>
      </c>
      <c r="CG16" s="71">
        <f t="shared" ref="CG16:DD16" si="123">CF99</f>
        <v>100400</v>
      </c>
      <c r="CH16" s="71">
        <f t="shared" si="123"/>
        <v>90581</v>
      </c>
      <c r="CI16" s="71">
        <f t="shared" si="123"/>
        <v>93135</v>
      </c>
      <c r="CJ16" s="71">
        <f t="shared" si="123"/>
        <v>90898</v>
      </c>
      <c r="CK16" s="71">
        <f t="shared" si="123"/>
        <v>68793</v>
      </c>
      <c r="CL16" s="71">
        <f t="shared" si="123"/>
        <v>59656</v>
      </c>
      <c r="CM16" s="71">
        <f t="shared" si="123"/>
        <v>59219</v>
      </c>
      <c r="CN16" s="71">
        <f t="shared" si="123"/>
        <v>51703</v>
      </c>
      <c r="CO16" s="71">
        <f t="shared" si="123"/>
        <v>39836</v>
      </c>
      <c r="CP16" s="71">
        <f t="shared" si="123"/>
        <v>37947</v>
      </c>
      <c r="CQ16" s="71">
        <f t="shared" si="123"/>
        <v>28301</v>
      </c>
      <c r="CR16" s="71">
        <f t="shared" si="123"/>
        <v>23750</v>
      </c>
      <c r="CS16" s="71">
        <f t="shared" si="123"/>
        <v>20589</v>
      </c>
      <c r="CT16" s="71">
        <f t="shared" si="123"/>
        <v>981</v>
      </c>
      <c r="CU16" s="71">
        <f t="shared" si="123"/>
        <v>38669</v>
      </c>
      <c r="CV16" s="71">
        <f t="shared" si="123"/>
        <v>64635</v>
      </c>
      <c r="CW16" s="71">
        <f t="shared" si="123"/>
        <v>73706</v>
      </c>
      <c r="CX16" s="71">
        <f t="shared" si="123"/>
        <v>76565</v>
      </c>
      <c r="CY16" s="71">
        <f t="shared" si="123"/>
        <v>76525</v>
      </c>
      <c r="CZ16" s="71">
        <f t="shared" si="123"/>
        <v>62509</v>
      </c>
      <c r="DA16" s="71">
        <f t="shared" si="123"/>
        <v>61965</v>
      </c>
      <c r="DB16" s="71">
        <f t="shared" si="123"/>
        <v>51123</v>
      </c>
      <c r="DC16" s="71">
        <f t="shared" si="123"/>
        <v>40811</v>
      </c>
      <c r="DD16" s="71">
        <f t="shared" si="123"/>
        <v>50723</v>
      </c>
      <c r="DE16" s="15"/>
      <c r="DF16" s="16"/>
    </row>
    <row r="17" spans="1:110" ht="12" customHeight="1" x14ac:dyDescent="0.25">
      <c r="A17" s="52" t="s">
        <v>9</v>
      </c>
      <c r="B17" s="13"/>
      <c r="C17" s="102">
        <f>C14</f>
        <v>0</v>
      </c>
      <c r="D17" s="102">
        <f t="shared" ref="D17:BN17" si="124" xml:space="preserve"> C100</f>
        <v>5000</v>
      </c>
      <c r="E17" s="102">
        <f t="shared" si="124"/>
        <v>10000</v>
      </c>
      <c r="F17" s="102">
        <f t="shared" si="124"/>
        <v>15000</v>
      </c>
      <c r="G17" s="102">
        <f t="shared" si="124"/>
        <v>20000</v>
      </c>
      <c r="H17" s="102">
        <f t="shared" si="124"/>
        <v>25000</v>
      </c>
      <c r="I17" s="102">
        <f t="shared" si="124"/>
        <v>30000</v>
      </c>
      <c r="J17" s="102">
        <f t="shared" si="124"/>
        <v>30000</v>
      </c>
      <c r="K17" s="102">
        <f t="shared" si="124"/>
        <v>30000</v>
      </c>
      <c r="L17" s="102">
        <f t="shared" si="124"/>
        <v>5000</v>
      </c>
      <c r="M17" s="102">
        <f t="shared" si="124"/>
        <v>5000</v>
      </c>
      <c r="N17" s="102">
        <f t="shared" si="124"/>
        <v>10000</v>
      </c>
      <c r="O17" s="102">
        <f t="shared" si="124"/>
        <v>15000</v>
      </c>
      <c r="P17" s="102">
        <f t="shared" si="124"/>
        <v>20000</v>
      </c>
      <c r="Q17" s="102">
        <f t="shared" si="124"/>
        <v>25000</v>
      </c>
      <c r="R17" s="102">
        <f t="shared" si="124"/>
        <v>30000</v>
      </c>
      <c r="S17" s="102">
        <f t="shared" si="124"/>
        <v>35000</v>
      </c>
      <c r="T17" s="102">
        <f t="shared" si="124"/>
        <v>40000</v>
      </c>
      <c r="U17" s="102">
        <f t="shared" si="124"/>
        <v>45000</v>
      </c>
      <c r="V17" s="102">
        <f t="shared" si="124"/>
        <v>50000</v>
      </c>
      <c r="W17" s="102">
        <f t="shared" si="124"/>
        <v>55000</v>
      </c>
      <c r="X17" s="102">
        <f t="shared" si="124"/>
        <v>60000</v>
      </c>
      <c r="Y17" s="102">
        <f t="shared" si="124"/>
        <v>65000</v>
      </c>
      <c r="Z17" s="102">
        <f t="shared" si="124"/>
        <v>70000</v>
      </c>
      <c r="AA17" s="102">
        <f t="shared" si="124"/>
        <v>75000</v>
      </c>
      <c r="AB17" s="102">
        <f t="shared" si="124"/>
        <v>80000</v>
      </c>
      <c r="AC17" s="102">
        <f t="shared" si="124"/>
        <v>85000</v>
      </c>
      <c r="AD17" s="102">
        <f t="shared" si="124"/>
        <v>90000</v>
      </c>
      <c r="AE17" s="102">
        <f t="shared" si="124"/>
        <v>95000</v>
      </c>
      <c r="AF17" s="102">
        <f t="shared" si="124"/>
        <v>100000</v>
      </c>
      <c r="AG17" s="102">
        <f t="shared" si="124"/>
        <v>105000</v>
      </c>
      <c r="AH17" s="102">
        <f t="shared" si="124"/>
        <v>110000</v>
      </c>
      <c r="AI17" s="102">
        <f t="shared" si="124"/>
        <v>115000</v>
      </c>
      <c r="AJ17" s="102">
        <f t="shared" si="124"/>
        <v>120000</v>
      </c>
      <c r="AK17" s="102">
        <f t="shared" si="124"/>
        <v>125000</v>
      </c>
      <c r="AL17" s="102">
        <f t="shared" si="124"/>
        <v>130000</v>
      </c>
      <c r="AM17" s="102">
        <f t="shared" si="124"/>
        <v>135000</v>
      </c>
      <c r="AN17" s="102">
        <f t="shared" si="124"/>
        <v>140000</v>
      </c>
      <c r="AO17" s="102">
        <f t="shared" si="124"/>
        <v>145000</v>
      </c>
      <c r="AP17" s="102">
        <f t="shared" si="124"/>
        <v>150000</v>
      </c>
      <c r="AQ17" s="102">
        <f t="shared" si="124"/>
        <v>155000</v>
      </c>
      <c r="AR17" s="102">
        <f t="shared" si="124"/>
        <v>160000</v>
      </c>
      <c r="AS17" s="102">
        <f t="shared" si="124"/>
        <v>165000</v>
      </c>
      <c r="AT17" s="102">
        <f t="shared" si="124"/>
        <v>170000</v>
      </c>
      <c r="AU17" s="102">
        <f t="shared" si="124"/>
        <v>175000</v>
      </c>
      <c r="AV17" s="102">
        <f t="shared" si="124"/>
        <v>180000</v>
      </c>
      <c r="AW17" s="102">
        <f t="shared" si="124"/>
        <v>180000</v>
      </c>
      <c r="AX17" s="102">
        <f t="shared" si="124"/>
        <v>180000</v>
      </c>
      <c r="AY17" s="102">
        <f t="shared" si="124"/>
        <v>180000</v>
      </c>
      <c r="AZ17" s="102">
        <f t="shared" si="124"/>
        <v>180000</v>
      </c>
      <c r="BA17" s="102">
        <f t="shared" si="124"/>
        <v>180000</v>
      </c>
      <c r="BB17" s="103">
        <f t="shared" si="124"/>
        <v>180000</v>
      </c>
      <c r="BC17" s="102">
        <f t="shared" si="124"/>
        <v>180000</v>
      </c>
      <c r="BD17" s="102">
        <f t="shared" si="124"/>
        <v>180000</v>
      </c>
      <c r="BE17" s="102">
        <f t="shared" si="124"/>
        <v>170000</v>
      </c>
      <c r="BF17" s="102">
        <f t="shared" si="124"/>
        <v>170000</v>
      </c>
      <c r="BG17" s="102">
        <f t="shared" si="124"/>
        <v>170000</v>
      </c>
      <c r="BH17" s="103">
        <f t="shared" si="124"/>
        <v>170000</v>
      </c>
      <c r="BI17" s="103">
        <f t="shared" si="124"/>
        <v>170000</v>
      </c>
      <c r="BJ17" s="103">
        <f t="shared" si="124"/>
        <v>170000</v>
      </c>
      <c r="BK17" s="103">
        <f t="shared" si="124"/>
        <v>170000</v>
      </c>
      <c r="BL17" s="103">
        <f t="shared" si="124"/>
        <v>170000</v>
      </c>
      <c r="BM17" s="103">
        <f t="shared" si="124"/>
        <v>170000</v>
      </c>
      <c r="BN17" s="103">
        <f t="shared" si="124"/>
        <v>193623</v>
      </c>
      <c r="BO17" s="103">
        <f t="shared" ref="BO17:CF17" si="125" xml:space="preserve"> BN100</f>
        <v>202942</v>
      </c>
      <c r="BP17" s="103">
        <f t="shared" si="125"/>
        <v>202942</v>
      </c>
      <c r="BQ17" s="103">
        <f t="shared" si="125"/>
        <v>202942</v>
      </c>
      <c r="BR17" s="103">
        <f t="shared" si="125"/>
        <v>202942</v>
      </c>
      <c r="BS17" s="103">
        <f t="shared" si="125"/>
        <v>202942</v>
      </c>
      <c r="BT17" s="103">
        <f t="shared" si="125"/>
        <v>202942</v>
      </c>
      <c r="BU17" s="103">
        <f t="shared" si="125"/>
        <v>202942</v>
      </c>
      <c r="BV17" s="103">
        <f t="shared" si="125"/>
        <v>202942</v>
      </c>
      <c r="BW17" s="103">
        <f t="shared" si="125"/>
        <v>202942</v>
      </c>
      <c r="BX17" s="103">
        <f t="shared" si="125"/>
        <v>202942</v>
      </c>
      <c r="BY17" s="103">
        <f t="shared" si="125"/>
        <v>202942</v>
      </c>
      <c r="BZ17" s="103">
        <f t="shared" si="125"/>
        <v>202942</v>
      </c>
      <c r="CA17" s="103">
        <f t="shared" si="125"/>
        <v>202942</v>
      </c>
      <c r="CB17" s="103">
        <f t="shared" si="125"/>
        <v>202942</v>
      </c>
      <c r="CC17" s="103">
        <f t="shared" si="125"/>
        <v>202942</v>
      </c>
      <c r="CD17" s="103">
        <f t="shared" si="125"/>
        <v>202942</v>
      </c>
      <c r="CE17" s="103">
        <f t="shared" si="125"/>
        <v>202942</v>
      </c>
      <c r="CF17" s="103">
        <f t="shared" si="125"/>
        <v>202942</v>
      </c>
      <c r="CG17" s="103">
        <f t="shared" ref="CG17:DD17" si="126" xml:space="preserve"> CF100</f>
        <v>202942</v>
      </c>
      <c r="CH17" s="103">
        <f t="shared" si="126"/>
        <v>202942</v>
      </c>
      <c r="CI17" s="103">
        <f t="shared" si="126"/>
        <v>202942</v>
      </c>
      <c r="CJ17" s="103">
        <f t="shared" si="126"/>
        <v>202942</v>
      </c>
      <c r="CK17" s="103">
        <f t="shared" si="126"/>
        <v>202942</v>
      </c>
      <c r="CL17" s="103">
        <f t="shared" si="126"/>
        <v>202942</v>
      </c>
      <c r="CM17" s="103">
        <f t="shared" si="126"/>
        <v>202942</v>
      </c>
      <c r="CN17" s="103">
        <f t="shared" si="126"/>
        <v>202942</v>
      </c>
      <c r="CO17" s="103">
        <f t="shared" si="126"/>
        <v>202942</v>
      </c>
      <c r="CP17" s="103">
        <f t="shared" si="126"/>
        <v>202942</v>
      </c>
      <c r="CQ17" s="103">
        <f t="shared" si="126"/>
        <v>202942</v>
      </c>
      <c r="CR17" s="103">
        <f t="shared" si="126"/>
        <v>202942</v>
      </c>
      <c r="CS17" s="103">
        <f t="shared" si="126"/>
        <v>202942</v>
      </c>
      <c r="CT17" s="103">
        <f t="shared" si="126"/>
        <v>202942</v>
      </c>
      <c r="CU17" s="103">
        <f t="shared" si="126"/>
        <v>202942</v>
      </c>
      <c r="CV17" s="103">
        <f t="shared" si="126"/>
        <v>202942</v>
      </c>
      <c r="CW17" s="103">
        <f t="shared" si="126"/>
        <v>202942</v>
      </c>
      <c r="CX17" s="103">
        <f t="shared" si="126"/>
        <v>202942</v>
      </c>
      <c r="CY17" s="103">
        <f t="shared" si="126"/>
        <v>202942</v>
      </c>
      <c r="CZ17" s="103">
        <f t="shared" si="126"/>
        <v>202942</v>
      </c>
      <c r="DA17" s="103">
        <f t="shared" si="126"/>
        <v>202942</v>
      </c>
      <c r="DB17" s="103">
        <f t="shared" si="126"/>
        <v>202942</v>
      </c>
      <c r="DC17" s="103">
        <f t="shared" si="126"/>
        <v>202942</v>
      </c>
      <c r="DD17" s="103">
        <f t="shared" si="126"/>
        <v>202942</v>
      </c>
      <c r="DE17" s="24"/>
      <c r="DF17" s="25"/>
    </row>
    <row r="18" spans="1:110" x14ac:dyDescent="0.25">
      <c r="A18" s="156" t="s">
        <v>112</v>
      </c>
      <c r="B18" s="21"/>
      <c r="C18" s="112">
        <f ca="1">IF(C4&lt;TODAY(),C15-SUM(C16:C17),"")</f>
        <v>0</v>
      </c>
      <c r="D18" s="112">
        <f t="shared" ref="D18:BO18" ca="1" si="127">IF(D4&lt;TODAY(),D15-SUM(D16:D17),"")</f>
        <v>0</v>
      </c>
      <c r="E18" s="112">
        <f t="shared" ca="1" si="127"/>
        <v>0</v>
      </c>
      <c r="F18" s="112">
        <f t="shared" ca="1" si="127"/>
        <v>0</v>
      </c>
      <c r="G18" s="112">
        <f t="shared" ca="1" si="127"/>
        <v>0</v>
      </c>
      <c r="H18" s="112">
        <f t="shared" ca="1" si="127"/>
        <v>0</v>
      </c>
      <c r="I18" s="112">
        <f t="shared" ca="1" si="127"/>
        <v>0</v>
      </c>
      <c r="J18" s="112">
        <f t="shared" ca="1" si="127"/>
        <v>0</v>
      </c>
      <c r="K18" s="112">
        <f t="shared" ca="1" si="127"/>
        <v>0</v>
      </c>
      <c r="L18" s="112">
        <f t="shared" ca="1" si="127"/>
        <v>0</v>
      </c>
      <c r="M18" s="112">
        <f t="shared" ca="1" si="127"/>
        <v>0</v>
      </c>
      <c r="N18" s="112">
        <f t="shared" ca="1" si="127"/>
        <v>0</v>
      </c>
      <c r="O18" s="112">
        <f t="shared" ca="1" si="127"/>
        <v>0</v>
      </c>
      <c r="P18" s="112">
        <f t="shared" ca="1" si="127"/>
        <v>0</v>
      </c>
      <c r="Q18" s="112">
        <f t="shared" ca="1" si="127"/>
        <v>0</v>
      </c>
      <c r="R18" s="112">
        <f t="shared" ca="1" si="127"/>
        <v>0</v>
      </c>
      <c r="S18" s="112">
        <f t="shared" ca="1" si="127"/>
        <v>0</v>
      </c>
      <c r="T18" s="112">
        <f t="shared" ca="1" si="127"/>
        <v>0</v>
      </c>
      <c r="U18" s="112">
        <f t="shared" ca="1" si="127"/>
        <v>0</v>
      </c>
      <c r="V18" s="112">
        <f t="shared" ca="1" si="127"/>
        <v>0</v>
      </c>
      <c r="W18" s="112">
        <f t="shared" ca="1" si="127"/>
        <v>0</v>
      </c>
      <c r="X18" s="112">
        <f t="shared" ca="1" si="127"/>
        <v>0</v>
      </c>
      <c r="Y18" s="112">
        <f t="shared" ca="1" si="127"/>
        <v>0</v>
      </c>
      <c r="Z18" s="112">
        <f t="shared" ca="1" si="127"/>
        <v>0</v>
      </c>
      <c r="AA18" s="112">
        <f t="shared" ca="1" si="127"/>
        <v>0</v>
      </c>
      <c r="AB18" s="112">
        <f t="shared" ca="1" si="127"/>
        <v>0</v>
      </c>
      <c r="AC18" s="112">
        <f t="shared" ca="1" si="127"/>
        <v>0</v>
      </c>
      <c r="AD18" s="112">
        <f t="shared" ca="1" si="127"/>
        <v>0</v>
      </c>
      <c r="AE18" s="112">
        <f t="shared" ca="1" si="127"/>
        <v>0</v>
      </c>
      <c r="AF18" s="112">
        <f t="shared" ca="1" si="127"/>
        <v>0</v>
      </c>
      <c r="AG18" s="112">
        <f t="shared" ca="1" si="127"/>
        <v>0</v>
      </c>
      <c r="AH18" s="112">
        <f t="shared" ca="1" si="127"/>
        <v>0</v>
      </c>
      <c r="AI18" s="112">
        <f t="shared" ca="1" si="127"/>
        <v>0</v>
      </c>
      <c r="AJ18" s="112">
        <f t="shared" ca="1" si="127"/>
        <v>0</v>
      </c>
      <c r="AK18" s="112">
        <f t="shared" ca="1" si="127"/>
        <v>0</v>
      </c>
      <c r="AL18" s="112">
        <f t="shared" ca="1" si="127"/>
        <v>0</v>
      </c>
      <c r="AM18" s="112">
        <f t="shared" ca="1" si="127"/>
        <v>0</v>
      </c>
      <c r="AN18" s="112">
        <f t="shared" ca="1" si="127"/>
        <v>0</v>
      </c>
      <c r="AO18" s="112">
        <f t="shared" ca="1" si="127"/>
        <v>0</v>
      </c>
      <c r="AP18" s="112">
        <f t="shared" ca="1" si="127"/>
        <v>0</v>
      </c>
      <c r="AQ18" s="112">
        <f t="shared" ca="1" si="127"/>
        <v>0</v>
      </c>
      <c r="AR18" s="112">
        <f t="shared" ca="1" si="127"/>
        <v>0</v>
      </c>
      <c r="AS18" s="112">
        <f t="shared" ca="1" si="127"/>
        <v>0</v>
      </c>
      <c r="AT18" s="112">
        <f t="shared" ca="1" si="127"/>
        <v>0</v>
      </c>
      <c r="AU18" s="112">
        <f t="shared" ca="1" si="127"/>
        <v>0</v>
      </c>
      <c r="AV18" s="112">
        <f t="shared" ca="1" si="127"/>
        <v>0</v>
      </c>
      <c r="AW18" s="112">
        <f t="shared" ca="1" si="127"/>
        <v>0</v>
      </c>
      <c r="AX18" s="112">
        <f t="shared" ca="1" si="127"/>
        <v>0</v>
      </c>
      <c r="AY18" s="112">
        <f t="shared" ca="1" si="127"/>
        <v>0</v>
      </c>
      <c r="AZ18" s="112">
        <f t="shared" ca="1" si="127"/>
        <v>0</v>
      </c>
      <c r="BA18" s="112">
        <f t="shared" ca="1" si="127"/>
        <v>0</v>
      </c>
      <c r="BB18" s="112">
        <f t="shared" ca="1" si="127"/>
        <v>0</v>
      </c>
      <c r="BC18" s="112">
        <f t="shared" ca="1" si="127"/>
        <v>0</v>
      </c>
      <c r="BD18" s="112">
        <f t="shared" ca="1" si="127"/>
        <v>0</v>
      </c>
      <c r="BE18" s="112">
        <f t="shared" ca="1" si="127"/>
        <v>0</v>
      </c>
      <c r="BF18" s="112">
        <f t="shared" ca="1" si="127"/>
        <v>0</v>
      </c>
      <c r="BG18" s="112">
        <f t="shared" ca="1" si="127"/>
        <v>0</v>
      </c>
      <c r="BH18" s="112">
        <f t="shared" ca="1" si="127"/>
        <v>0</v>
      </c>
      <c r="BI18" s="112">
        <f t="shared" ca="1" si="127"/>
        <v>0</v>
      </c>
      <c r="BJ18" s="112">
        <f t="shared" ca="1" si="127"/>
        <v>0</v>
      </c>
      <c r="BK18" s="112">
        <f t="shared" ca="1" si="127"/>
        <v>0</v>
      </c>
      <c r="BL18" s="112">
        <f t="shared" ca="1" si="127"/>
        <v>0</v>
      </c>
      <c r="BM18" s="112">
        <f t="shared" ca="1" si="127"/>
        <v>0</v>
      </c>
      <c r="BN18" s="112">
        <f t="shared" ca="1" si="127"/>
        <v>0</v>
      </c>
      <c r="BO18" s="112">
        <f t="shared" ca="1" si="127"/>
        <v>0</v>
      </c>
      <c r="BP18" s="112">
        <f t="shared" ref="BP18:CQ18" ca="1" si="128">IF(BP4&lt;TODAY(),BP15-SUM(BP16:BP17),"")</f>
        <v>0</v>
      </c>
      <c r="BQ18" s="112">
        <f t="shared" ca="1" si="128"/>
        <v>0</v>
      </c>
      <c r="BR18" s="112">
        <f t="shared" ca="1" si="128"/>
        <v>0</v>
      </c>
      <c r="BS18" s="112">
        <f t="shared" ca="1" si="128"/>
        <v>0</v>
      </c>
      <c r="BT18" s="112">
        <f t="shared" ca="1" si="128"/>
        <v>0</v>
      </c>
      <c r="BU18" s="112">
        <f t="shared" ca="1" si="128"/>
        <v>0</v>
      </c>
      <c r="BV18" s="112">
        <f t="shared" ca="1" si="128"/>
        <v>0</v>
      </c>
      <c r="BW18" s="112">
        <f t="shared" ca="1" si="128"/>
        <v>0</v>
      </c>
      <c r="BX18" s="112">
        <f t="shared" ca="1" si="128"/>
        <v>0</v>
      </c>
      <c r="BY18" s="112">
        <f t="shared" ca="1" si="128"/>
        <v>0</v>
      </c>
      <c r="BZ18" s="112">
        <f t="shared" ca="1" si="128"/>
        <v>0</v>
      </c>
      <c r="CA18" s="112">
        <f t="shared" ca="1" si="128"/>
        <v>0</v>
      </c>
      <c r="CB18" s="112">
        <f t="shared" ca="1" si="128"/>
        <v>0</v>
      </c>
      <c r="CC18" s="112">
        <f t="shared" ca="1" si="128"/>
        <v>0</v>
      </c>
      <c r="CD18" s="112">
        <f t="shared" ca="1" si="128"/>
        <v>0</v>
      </c>
      <c r="CE18" s="112">
        <f t="shared" ca="1" si="128"/>
        <v>0</v>
      </c>
      <c r="CF18" s="112">
        <f t="shared" ca="1" si="128"/>
        <v>0</v>
      </c>
      <c r="CG18" s="112">
        <f t="shared" ca="1" si="128"/>
        <v>0</v>
      </c>
      <c r="CH18" s="112">
        <f t="shared" ca="1" si="128"/>
        <v>0</v>
      </c>
      <c r="CI18" s="112">
        <f t="shared" ca="1" si="128"/>
        <v>0</v>
      </c>
      <c r="CJ18" s="112">
        <f t="shared" ca="1" si="128"/>
        <v>0</v>
      </c>
      <c r="CK18" s="112">
        <f t="shared" ca="1" si="128"/>
        <v>0</v>
      </c>
      <c r="CL18" s="112">
        <f t="shared" ca="1" si="128"/>
        <v>0</v>
      </c>
      <c r="CM18" s="112">
        <f t="shared" ca="1" si="128"/>
        <v>0</v>
      </c>
      <c r="CN18" s="112">
        <f t="shared" ca="1" si="128"/>
        <v>0</v>
      </c>
      <c r="CO18" s="112">
        <f t="shared" ca="1" si="128"/>
        <v>0</v>
      </c>
      <c r="CP18" s="112">
        <f t="shared" ca="1" si="128"/>
        <v>0</v>
      </c>
      <c r="CQ18" s="112">
        <f t="shared" ca="1" si="128"/>
        <v>0</v>
      </c>
      <c r="CR18" s="112">
        <f t="shared" ref="CR18" ca="1" si="129">IF(CR4&lt;TODAY(),CR15-SUM(CR16:CR17),"")</f>
        <v>0</v>
      </c>
      <c r="CS18" s="112">
        <f t="shared" ref="CS18" ca="1" si="130">IF(CS4&lt;TODAY(),CS15-SUM(CS16:CS17),"")</f>
        <v>0</v>
      </c>
      <c r="CT18" s="112">
        <f t="shared" ref="CT18" ca="1" si="131">IF(CT4&lt;TODAY(),CT15-SUM(CT16:CT17),"")</f>
        <v>0</v>
      </c>
      <c r="CU18" s="112">
        <f t="shared" ref="CU18" ca="1" si="132">IF(CU4&lt;TODAY(),CU15-SUM(CU16:CU17),"")</f>
        <v>0</v>
      </c>
      <c r="CV18" s="112">
        <f t="shared" ref="CV18" ca="1" si="133">IF(CV4&lt;TODAY(),CV15-SUM(CV16:CV17),"")</f>
        <v>0</v>
      </c>
      <c r="CW18" s="112">
        <f t="shared" ref="CW18" ca="1" si="134">IF(CW4&lt;TODAY(),CW15-SUM(CW16:CW17),"")</f>
        <v>0</v>
      </c>
      <c r="CX18" s="112" t="str">
        <f t="shared" ref="CX18" ca="1" si="135">IF(CX4&lt;TODAY(),CX15-SUM(CX16:CX17),"")</f>
        <v/>
      </c>
      <c r="CY18" s="112" t="str">
        <f t="shared" ref="CY18" ca="1" si="136">IF(CY4&lt;TODAY(),CY15-SUM(CY16:CY17),"")</f>
        <v/>
      </c>
      <c r="CZ18" s="112" t="str">
        <f t="shared" ref="CZ18" ca="1" si="137">IF(CZ4&lt;TODAY(),CZ15-SUM(CZ16:CZ17),"")</f>
        <v/>
      </c>
      <c r="DA18" s="112" t="str">
        <f t="shared" ref="DA18" ca="1" si="138">IF(DA4&lt;TODAY(),DA15-SUM(DA16:DA17),"")</f>
        <v/>
      </c>
      <c r="DB18" s="112" t="str">
        <f t="shared" ref="DB18" ca="1" si="139">IF(DB4&lt;TODAY(),DB15-SUM(DB16:DB17),"")</f>
        <v/>
      </c>
      <c r="DC18" s="112" t="str">
        <f t="shared" ref="DC18" ca="1" si="140">IF(DC4&lt;TODAY(),DC15-SUM(DC16:DC17),"")</f>
        <v/>
      </c>
      <c r="DD18" s="112" t="str">
        <f t="shared" ref="DD18" ca="1" si="141">IF(DD4&lt;TODAY(),DD15-SUM(DD16:DD17),"")</f>
        <v/>
      </c>
      <c r="DE18" s="22"/>
    </row>
    <row r="19" spans="1:110" s="26" customFormat="1" outlineLevel="1" x14ac:dyDescent="0.25">
      <c r="A19" s="76" t="s">
        <v>10</v>
      </c>
      <c r="B19" s="76"/>
      <c r="C19" s="77">
        <f xml:space="preserve"> C$4</f>
        <v>43160</v>
      </c>
      <c r="D19" s="78">
        <f xml:space="preserve"> D$4</f>
        <v>43191</v>
      </c>
      <c r="E19" s="78">
        <f xml:space="preserve"> E$4</f>
        <v>43221</v>
      </c>
      <c r="F19" s="78">
        <f xml:space="preserve"> F$4</f>
        <v>43252</v>
      </c>
      <c r="G19" s="78">
        <f t="shared" ref="G19:CA19" si="142" xml:space="preserve"> G$4</f>
        <v>43282</v>
      </c>
      <c r="H19" s="78">
        <f t="shared" si="142"/>
        <v>43313</v>
      </c>
      <c r="I19" s="78">
        <f t="shared" si="142"/>
        <v>43344</v>
      </c>
      <c r="J19" s="78">
        <f t="shared" si="142"/>
        <v>43374</v>
      </c>
      <c r="K19" s="78">
        <f t="shared" si="142"/>
        <v>43405</v>
      </c>
      <c r="L19" s="78">
        <f t="shared" si="142"/>
        <v>43435</v>
      </c>
      <c r="M19" s="78">
        <f t="shared" si="142"/>
        <v>43466</v>
      </c>
      <c r="N19" s="78">
        <f t="shared" si="142"/>
        <v>43497</v>
      </c>
      <c r="O19" s="78">
        <f t="shared" si="142"/>
        <v>43525</v>
      </c>
      <c r="P19" s="78">
        <f t="shared" si="142"/>
        <v>43556</v>
      </c>
      <c r="Q19" s="78">
        <f t="shared" si="142"/>
        <v>43586</v>
      </c>
      <c r="R19" s="78">
        <f t="shared" si="142"/>
        <v>43617</v>
      </c>
      <c r="S19" s="78">
        <f t="shared" si="142"/>
        <v>43647</v>
      </c>
      <c r="T19" s="78">
        <f t="shared" si="142"/>
        <v>43678</v>
      </c>
      <c r="U19" s="78">
        <f t="shared" si="142"/>
        <v>43709</v>
      </c>
      <c r="V19" s="78">
        <f t="shared" si="142"/>
        <v>43739</v>
      </c>
      <c r="W19" s="78">
        <f t="shared" si="142"/>
        <v>43770</v>
      </c>
      <c r="X19" s="78">
        <f t="shared" si="142"/>
        <v>43800</v>
      </c>
      <c r="Y19" s="78">
        <f t="shared" si="142"/>
        <v>43831</v>
      </c>
      <c r="Z19" s="78">
        <f t="shared" si="142"/>
        <v>43862</v>
      </c>
      <c r="AA19" s="78">
        <f t="shared" si="142"/>
        <v>43891</v>
      </c>
      <c r="AB19" s="78">
        <f t="shared" si="142"/>
        <v>43922</v>
      </c>
      <c r="AC19" s="78">
        <f t="shared" si="142"/>
        <v>43952</v>
      </c>
      <c r="AD19" s="78">
        <f t="shared" si="142"/>
        <v>43983</v>
      </c>
      <c r="AE19" s="78">
        <f t="shared" si="142"/>
        <v>44013</v>
      </c>
      <c r="AF19" s="78">
        <f t="shared" si="142"/>
        <v>44044</v>
      </c>
      <c r="AG19" s="78">
        <f t="shared" si="142"/>
        <v>44075</v>
      </c>
      <c r="AH19" s="78">
        <f t="shared" si="142"/>
        <v>44105</v>
      </c>
      <c r="AI19" s="78">
        <f t="shared" si="142"/>
        <v>44136</v>
      </c>
      <c r="AJ19" s="78">
        <f t="shared" si="142"/>
        <v>44166</v>
      </c>
      <c r="AK19" s="78">
        <f t="shared" si="142"/>
        <v>44197</v>
      </c>
      <c r="AL19" s="78">
        <f t="shared" si="142"/>
        <v>44228</v>
      </c>
      <c r="AM19" s="78">
        <f t="shared" si="142"/>
        <v>44256</v>
      </c>
      <c r="AN19" s="78">
        <f t="shared" si="142"/>
        <v>44287</v>
      </c>
      <c r="AO19" s="78">
        <f t="shared" si="142"/>
        <v>44317</v>
      </c>
      <c r="AP19" s="78">
        <f t="shared" si="142"/>
        <v>44348</v>
      </c>
      <c r="AQ19" s="78">
        <f t="shared" si="142"/>
        <v>44378</v>
      </c>
      <c r="AR19" s="78">
        <f t="shared" si="142"/>
        <v>44409</v>
      </c>
      <c r="AS19" s="78">
        <f t="shared" si="142"/>
        <v>44440</v>
      </c>
      <c r="AT19" s="78">
        <f t="shared" si="142"/>
        <v>44470</v>
      </c>
      <c r="AU19" s="78">
        <f t="shared" si="142"/>
        <v>44501</v>
      </c>
      <c r="AV19" s="78">
        <f t="shared" si="142"/>
        <v>44531</v>
      </c>
      <c r="AW19" s="78">
        <f t="shared" si="142"/>
        <v>44562</v>
      </c>
      <c r="AX19" s="78">
        <f t="shared" si="142"/>
        <v>44593</v>
      </c>
      <c r="AY19" s="78">
        <f t="shared" si="142"/>
        <v>44621</v>
      </c>
      <c r="AZ19" s="78">
        <f t="shared" si="142"/>
        <v>44652</v>
      </c>
      <c r="BA19" s="78">
        <f t="shared" si="142"/>
        <v>44682</v>
      </c>
      <c r="BB19" s="78">
        <f t="shared" si="142"/>
        <v>44713</v>
      </c>
      <c r="BC19" s="78">
        <f t="shared" si="142"/>
        <v>44743</v>
      </c>
      <c r="BD19" s="78">
        <f t="shared" si="142"/>
        <v>44774</v>
      </c>
      <c r="BE19" s="78">
        <f t="shared" si="142"/>
        <v>44805</v>
      </c>
      <c r="BF19" s="78">
        <f t="shared" si="142"/>
        <v>44835</v>
      </c>
      <c r="BG19" s="78">
        <f t="shared" si="142"/>
        <v>44866</v>
      </c>
      <c r="BH19" s="78">
        <f t="shared" si="142"/>
        <v>44896</v>
      </c>
      <c r="BI19" s="78">
        <f t="shared" si="142"/>
        <v>44927</v>
      </c>
      <c r="BJ19" s="78">
        <f t="shared" si="142"/>
        <v>44958</v>
      </c>
      <c r="BK19" s="78">
        <f t="shared" si="142"/>
        <v>44986</v>
      </c>
      <c r="BL19" s="78">
        <f t="shared" si="142"/>
        <v>45017</v>
      </c>
      <c r="BM19" s="78">
        <f t="shared" si="142"/>
        <v>45047</v>
      </c>
      <c r="BN19" s="78">
        <f t="shared" si="142"/>
        <v>45078</v>
      </c>
      <c r="BO19" s="78">
        <f t="shared" si="142"/>
        <v>45108</v>
      </c>
      <c r="BP19" s="78">
        <f t="shared" si="142"/>
        <v>45139</v>
      </c>
      <c r="BQ19" s="78">
        <f t="shared" si="142"/>
        <v>45170</v>
      </c>
      <c r="BR19" s="78">
        <f t="shared" si="142"/>
        <v>45200</v>
      </c>
      <c r="BS19" s="78">
        <f t="shared" si="142"/>
        <v>45231</v>
      </c>
      <c r="BT19" s="78">
        <f t="shared" si="142"/>
        <v>45261</v>
      </c>
      <c r="BU19" s="78">
        <f t="shared" si="142"/>
        <v>45292</v>
      </c>
      <c r="BV19" s="78">
        <f t="shared" si="142"/>
        <v>45323</v>
      </c>
      <c r="BW19" s="78">
        <f t="shared" si="142"/>
        <v>45352</v>
      </c>
      <c r="BX19" s="78">
        <f t="shared" si="142"/>
        <v>45383</v>
      </c>
      <c r="BY19" s="78">
        <f t="shared" si="142"/>
        <v>45413</v>
      </c>
      <c r="BZ19" s="78">
        <f t="shared" si="142"/>
        <v>45444</v>
      </c>
      <c r="CA19" s="78">
        <f t="shared" si="142"/>
        <v>45474</v>
      </c>
      <c r="CB19" s="78">
        <f t="shared" ref="CB19:DC19" si="143" xml:space="preserve"> CB$4</f>
        <v>45505</v>
      </c>
      <c r="CC19" s="78">
        <f t="shared" si="143"/>
        <v>45536</v>
      </c>
      <c r="CD19" s="78">
        <f t="shared" si="143"/>
        <v>45566</v>
      </c>
      <c r="CE19" s="78">
        <f t="shared" si="143"/>
        <v>45597</v>
      </c>
      <c r="CF19" s="78">
        <f t="shared" si="143"/>
        <v>45627</v>
      </c>
      <c r="CG19" s="78">
        <f t="shared" si="143"/>
        <v>45658</v>
      </c>
      <c r="CH19" s="78">
        <f t="shared" si="143"/>
        <v>45689</v>
      </c>
      <c r="CI19" s="78">
        <f t="shared" si="143"/>
        <v>45717</v>
      </c>
      <c r="CJ19" s="78">
        <f t="shared" si="143"/>
        <v>45748</v>
      </c>
      <c r="CK19" s="78">
        <f t="shared" si="143"/>
        <v>45778</v>
      </c>
      <c r="CL19" s="78">
        <f t="shared" si="143"/>
        <v>45809</v>
      </c>
      <c r="CM19" s="78">
        <f t="shared" si="143"/>
        <v>45839</v>
      </c>
      <c r="CN19" s="78">
        <f t="shared" si="143"/>
        <v>45870</v>
      </c>
      <c r="CO19" s="78">
        <f t="shared" si="143"/>
        <v>45901</v>
      </c>
      <c r="CP19" s="78">
        <f t="shared" si="143"/>
        <v>45931</v>
      </c>
      <c r="CQ19" s="78">
        <f t="shared" si="143"/>
        <v>45962</v>
      </c>
      <c r="CR19" s="78">
        <f t="shared" si="143"/>
        <v>45992</v>
      </c>
      <c r="CS19" s="78">
        <f t="shared" si="143"/>
        <v>46023</v>
      </c>
      <c r="CT19" s="78">
        <f t="shared" si="143"/>
        <v>46054</v>
      </c>
      <c r="CU19" s="78">
        <f t="shared" si="143"/>
        <v>46082</v>
      </c>
      <c r="CV19" s="78">
        <f t="shared" si="143"/>
        <v>46113</v>
      </c>
      <c r="CW19" s="78">
        <f t="shared" si="143"/>
        <v>46143</v>
      </c>
      <c r="CX19" s="78">
        <f t="shared" si="143"/>
        <v>46174</v>
      </c>
      <c r="CY19" s="78">
        <f t="shared" si="143"/>
        <v>46204</v>
      </c>
      <c r="CZ19" s="78">
        <f t="shared" si="143"/>
        <v>46235</v>
      </c>
      <c r="DA19" s="78">
        <f t="shared" si="143"/>
        <v>46266</v>
      </c>
      <c r="DB19" s="78">
        <f t="shared" si="143"/>
        <v>46296</v>
      </c>
      <c r="DC19" s="78">
        <f t="shared" si="143"/>
        <v>46327</v>
      </c>
      <c r="DD19" s="78">
        <f xml:space="preserve"> DD$4</f>
        <v>46357</v>
      </c>
      <c r="DE19" s="79" t="s">
        <v>11</v>
      </c>
      <c r="DF19" s="80" t="s">
        <v>12</v>
      </c>
    </row>
    <row r="20" spans="1:110" outlineLevel="2" x14ac:dyDescent="0.25">
      <c r="A20" s="72" t="s">
        <v>78</v>
      </c>
      <c r="B20" s="73"/>
      <c r="C20" s="158">
        <v>18429</v>
      </c>
      <c r="D20" s="133">
        <v>18384</v>
      </c>
      <c r="E20" s="133">
        <v>18399</v>
      </c>
      <c r="F20" s="133">
        <v>18188</v>
      </c>
      <c r="G20" s="133">
        <v>18422</v>
      </c>
      <c r="H20" s="133">
        <v>18444</v>
      </c>
      <c r="I20" s="133">
        <v>18325</v>
      </c>
      <c r="J20" s="133">
        <v>18430</v>
      </c>
      <c r="K20" s="133">
        <v>18496</v>
      </c>
      <c r="L20" s="133">
        <v>18016</v>
      </c>
      <c r="M20" s="133">
        <v>18418</v>
      </c>
      <c r="N20" s="133">
        <v>18160</v>
      </c>
      <c r="O20" s="133">
        <v>19205</v>
      </c>
      <c r="P20" s="133">
        <v>19610</v>
      </c>
      <c r="Q20" s="133">
        <v>19386</v>
      </c>
      <c r="R20" s="133">
        <v>19222</v>
      </c>
      <c r="S20" s="133">
        <v>19390</v>
      </c>
      <c r="T20" s="133">
        <v>19441</v>
      </c>
      <c r="U20" s="133">
        <v>19309</v>
      </c>
      <c r="V20" s="133">
        <v>19593</v>
      </c>
      <c r="W20" s="133">
        <v>19171</v>
      </c>
      <c r="X20" s="133">
        <v>19542</v>
      </c>
      <c r="Y20" s="133">
        <v>19604</v>
      </c>
      <c r="Z20" s="133">
        <v>19231</v>
      </c>
      <c r="AA20" s="133">
        <v>20526</v>
      </c>
      <c r="AB20" s="133">
        <v>20729</v>
      </c>
      <c r="AC20" s="133">
        <v>20484</v>
      </c>
      <c r="AD20" s="135">
        <v>20544</v>
      </c>
      <c r="AE20" s="133">
        <v>20673</v>
      </c>
      <c r="AF20" s="133">
        <v>20372</v>
      </c>
      <c r="AG20" s="133">
        <v>20717</v>
      </c>
      <c r="AH20" s="133">
        <v>20466</v>
      </c>
      <c r="AI20" s="133">
        <v>20598</v>
      </c>
      <c r="AJ20" s="133">
        <v>20717</v>
      </c>
      <c r="AK20" s="133">
        <v>20720</v>
      </c>
      <c r="AL20" s="133">
        <v>20442</v>
      </c>
      <c r="AM20" s="133">
        <v>21878</v>
      </c>
      <c r="AN20" s="133">
        <v>21800</v>
      </c>
      <c r="AO20" s="135">
        <v>22127</v>
      </c>
      <c r="AP20" s="133">
        <v>21878</v>
      </c>
      <c r="AQ20" s="133">
        <v>21831</v>
      </c>
      <c r="AR20" s="133">
        <v>21757</v>
      </c>
      <c r="AS20" s="133">
        <v>22217</v>
      </c>
      <c r="AT20" s="133">
        <v>22216</v>
      </c>
      <c r="AU20" s="133">
        <v>22133</v>
      </c>
      <c r="AV20" s="133">
        <v>22012</v>
      </c>
      <c r="AW20" s="133">
        <v>22014</v>
      </c>
      <c r="AX20" s="133">
        <v>22110</v>
      </c>
      <c r="AY20" s="133">
        <v>23378</v>
      </c>
      <c r="AZ20" s="133">
        <v>23021</v>
      </c>
      <c r="BA20" s="133">
        <v>23034</v>
      </c>
      <c r="BB20" s="133">
        <v>23038</v>
      </c>
      <c r="BC20" s="133">
        <v>23047</v>
      </c>
      <c r="BD20" s="133">
        <v>23461</v>
      </c>
      <c r="BE20" s="133">
        <v>23113</v>
      </c>
      <c r="BF20" s="133">
        <v>23416</v>
      </c>
      <c r="BG20" s="133">
        <v>23198</v>
      </c>
      <c r="BH20" s="133">
        <v>23449</v>
      </c>
      <c r="BI20" s="133">
        <v>23368</v>
      </c>
      <c r="BJ20" s="133">
        <v>23239</v>
      </c>
      <c r="BK20" s="133">
        <v>24654</v>
      </c>
      <c r="BL20" s="133">
        <v>24480</v>
      </c>
      <c r="BM20" s="133">
        <v>24277</v>
      </c>
      <c r="BN20" s="133">
        <v>24729</v>
      </c>
      <c r="BO20" s="133">
        <v>24562</v>
      </c>
      <c r="BP20" s="133">
        <v>24476</v>
      </c>
      <c r="BQ20" s="133">
        <v>24441</v>
      </c>
      <c r="BR20" s="133">
        <v>24588</v>
      </c>
      <c r="BS20" s="133">
        <v>24476</v>
      </c>
      <c r="BT20" s="133">
        <v>24644</v>
      </c>
      <c r="BU20" s="133">
        <v>24451</v>
      </c>
      <c r="BV20" s="133">
        <v>24451</v>
      </c>
      <c r="BW20" s="133">
        <v>25897</v>
      </c>
      <c r="BX20" s="133">
        <v>25828</v>
      </c>
      <c r="BY20" s="135">
        <v>25730</v>
      </c>
      <c r="BZ20" s="133">
        <v>25752</v>
      </c>
      <c r="CA20" s="133">
        <v>25560</v>
      </c>
      <c r="CB20" s="133">
        <v>25656</v>
      </c>
      <c r="CC20" s="133">
        <v>26010</v>
      </c>
      <c r="CD20" s="133">
        <v>25769</v>
      </c>
      <c r="CE20" s="133">
        <v>25999</v>
      </c>
      <c r="CF20" s="133">
        <v>25607</v>
      </c>
      <c r="CG20" s="133">
        <v>25818</v>
      </c>
      <c r="CH20" s="133">
        <v>25588</v>
      </c>
      <c r="CI20" s="133">
        <v>27127</v>
      </c>
      <c r="CJ20" s="133">
        <v>27033</v>
      </c>
      <c r="CK20" s="133">
        <v>26848</v>
      </c>
      <c r="CL20" s="133">
        <v>26841</v>
      </c>
      <c r="CM20" s="133">
        <v>27107</v>
      </c>
      <c r="CN20" s="133">
        <v>26896</v>
      </c>
      <c r="CO20" s="133">
        <v>27194</v>
      </c>
      <c r="CP20" s="133">
        <v>26927</v>
      </c>
      <c r="CQ20" s="133">
        <v>27090</v>
      </c>
      <c r="CR20" s="133">
        <v>27150</v>
      </c>
      <c r="CS20" s="133">
        <v>27161</v>
      </c>
      <c r="CT20" s="133">
        <v>27281</v>
      </c>
      <c r="CU20" s="133">
        <v>28978</v>
      </c>
      <c r="CV20" s="133">
        <v>29074</v>
      </c>
      <c r="CW20" s="74">
        <v>29014</v>
      </c>
      <c r="CX20" s="74">
        <v>27281</v>
      </c>
      <c r="CY20" s="74">
        <v>28978</v>
      </c>
      <c r="CZ20" s="74">
        <v>29074</v>
      </c>
      <c r="DA20" s="74">
        <v>27281</v>
      </c>
      <c r="DB20" s="74">
        <v>28978</v>
      </c>
      <c r="DC20" s="74">
        <v>29074</v>
      </c>
      <c r="DD20" s="74">
        <v>29074</v>
      </c>
      <c r="DE20" s="110">
        <f>SUM(C20:DD20)</f>
        <v>2457442</v>
      </c>
      <c r="DF20" s="110">
        <f xml:space="preserve"> IFERROR(DE20 / COUNT($C$19:$CX$19),0)</f>
        <v>24574.42</v>
      </c>
    </row>
    <row r="21" spans="1:110" outlineLevel="2" x14ac:dyDescent="0.25">
      <c r="A21" s="72" t="s">
        <v>119</v>
      </c>
      <c r="B21" s="73"/>
      <c r="C21" s="159">
        <v>9317</v>
      </c>
      <c r="D21" s="133">
        <v>0</v>
      </c>
      <c r="E21" s="153">
        <v>3023</v>
      </c>
      <c r="F21" s="133">
        <v>9471</v>
      </c>
      <c r="G21" s="133">
        <v>0</v>
      </c>
      <c r="H21" s="133">
        <v>0</v>
      </c>
      <c r="I21" s="133">
        <v>12025</v>
      </c>
      <c r="J21" s="133">
        <v>0</v>
      </c>
      <c r="K21" s="133">
        <v>0</v>
      </c>
      <c r="L21" s="133">
        <v>28445</v>
      </c>
      <c r="M21" s="133">
        <v>45000</v>
      </c>
      <c r="N21" s="133">
        <v>20000</v>
      </c>
      <c r="O21" s="153">
        <v>25000</v>
      </c>
      <c r="P21" s="133">
        <v>12000</v>
      </c>
      <c r="Q21" s="153">
        <v>10000</v>
      </c>
      <c r="R21" s="133">
        <v>15000</v>
      </c>
      <c r="S21" s="133">
        <v>12000</v>
      </c>
      <c r="T21" s="133">
        <v>18000</v>
      </c>
      <c r="U21" s="133">
        <v>20000</v>
      </c>
      <c r="V21" s="133">
        <v>12000</v>
      </c>
      <c r="W21" s="133">
        <v>10000</v>
      </c>
      <c r="X21" s="133">
        <v>7900</v>
      </c>
      <c r="Y21" s="133">
        <v>0</v>
      </c>
      <c r="Z21" s="133">
        <v>0</v>
      </c>
      <c r="AA21" s="153">
        <v>5461</v>
      </c>
      <c r="AB21" s="133">
        <v>0</v>
      </c>
      <c r="AC21" s="133">
        <v>2916</v>
      </c>
      <c r="AD21" s="153">
        <v>8568</v>
      </c>
      <c r="AE21" s="133">
        <v>0</v>
      </c>
      <c r="AF21" s="133">
        <v>0</v>
      </c>
      <c r="AG21" s="133">
        <v>7903</v>
      </c>
      <c r="AH21" s="133">
        <v>0</v>
      </c>
      <c r="AI21" s="133">
        <v>0</v>
      </c>
      <c r="AJ21" s="133">
        <v>10524</v>
      </c>
      <c r="AK21" s="133">
        <v>0</v>
      </c>
      <c r="AL21" s="133">
        <v>0</v>
      </c>
      <c r="AM21" s="160">
        <v>11293</v>
      </c>
      <c r="AN21" s="133">
        <v>0</v>
      </c>
      <c r="AO21" s="133">
        <v>0</v>
      </c>
      <c r="AP21" s="152">
        <v>14958</v>
      </c>
      <c r="AQ21" s="133">
        <v>2349</v>
      </c>
      <c r="AR21" s="133">
        <v>0</v>
      </c>
      <c r="AS21" s="133">
        <v>11013</v>
      </c>
      <c r="AT21" s="133">
        <v>0</v>
      </c>
      <c r="AU21" s="133">
        <v>0</v>
      </c>
      <c r="AV21" s="133">
        <v>10812</v>
      </c>
      <c r="AW21" s="133">
        <v>0</v>
      </c>
      <c r="AX21" s="133">
        <v>0</v>
      </c>
      <c r="AY21" s="160">
        <v>10416</v>
      </c>
      <c r="AZ21" s="133">
        <v>0</v>
      </c>
      <c r="BA21" s="133">
        <v>0</v>
      </c>
      <c r="BB21" s="152">
        <v>5584</v>
      </c>
      <c r="BC21" s="133">
        <v>0</v>
      </c>
      <c r="BD21" s="133">
        <v>0</v>
      </c>
      <c r="BE21" s="133">
        <v>13186</v>
      </c>
      <c r="BF21" s="133">
        <v>0</v>
      </c>
      <c r="BG21" s="133">
        <v>0</v>
      </c>
      <c r="BH21" s="133">
        <v>12468</v>
      </c>
      <c r="BI21" s="133">
        <v>0</v>
      </c>
      <c r="BJ21" s="133">
        <v>0</v>
      </c>
      <c r="BK21" s="160">
        <v>10437</v>
      </c>
      <c r="BL21" s="133">
        <v>0</v>
      </c>
      <c r="BM21" s="133">
        <v>0</v>
      </c>
      <c r="BN21" s="152">
        <v>12749</v>
      </c>
      <c r="BO21" s="133">
        <v>3006</v>
      </c>
      <c r="BP21" s="133">
        <v>0</v>
      </c>
      <c r="BQ21" s="133">
        <v>5608</v>
      </c>
      <c r="BR21" s="135">
        <v>3678</v>
      </c>
      <c r="BS21" s="135">
        <v>0</v>
      </c>
      <c r="BT21" s="133">
        <v>9535</v>
      </c>
      <c r="BU21" s="133">
        <v>0</v>
      </c>
      <c r="BV21" s="133">
        <v>0</v>
      </c>
      <c r="BW21" s="160">
        <v>8095</v>
      </c>
      <c r="BX21" s="133">
        <v>0</v>
      </c>
      <c r="BY21" s="152">
        <v>0</v>
      </c>
      <c r="BZ21" s="133">
        <v>6709</v>
      </c>
      <c r="CA21" s="133">
        <v>0</v>
      </c>
      <c r="CB21" s="133">
        <v>0</v>
      </c>
      <c r="CC21" s="133">
        <v>5450</v>
      </c>
      <c r="CD21" s="133">
        <v>0</v>
      </c>
      <c r="CE21" s="133">
        <v>0</v>
      </c>
      <c r="CF21" s="133">
        <v>10719</v>
      </c>
      <c r="CG21" s="133">
        <v>0</v>
      </c>
      <c r="CH21" s="133">
        <v>0</v>
      </c>
      <c r="CI21" s="133">
        <v>13237</v>
      </c>
      <c r="CJ21" s="160">
        <v>0</v>
      </c>
      <c r="CK21" s="152">
        <v>0</v>
      </c>
      <c r="CL21" s="133">
        <v>8986</v>
      </c>
      <c r="CM21" s="133">
        <v>4777</v>
      </c>
      <c r="CN21" s="133">
        <v>0</v>
      </c>
      <c r="CO21" s="153">
        <v>14170</v>
      </c>
      <c r="CP21" s="133">
        <v>0</v>
      </c>
      <c r="CQ21" s="153">
        <v>0</v>
      </c>
      <c r="CR21" s="133">
        <v>13845</v>
      </c>
      <c r="CS21" s="133">
        <v>0</v>
      </c>
      <c r="CT21" s="133">
        <v>50000</v>
      </c>
      <c r="CU21" s="153">
        <v>25000</v>
      </c>
      <c r="CV21" s="160">
        <v>20000</v>
      </c>
      <c r="CW21" s="20">
        <v>3027</v>
      </c>
      <c r="CX21" s="75"/>
      <c r="CY21" s="74"/>
      <c r="CZ21" s="74">
        <v>20000</v>
      </c>
      <c r="DA21" s="75"/>
      <c r="DB21" s="74"/>
      <c r="DC21" s="74">
        <v>20000</v>
      </c>
      <c r="DD21" s="74">
        <v>20000</v>
      </c>
      <c r="DE21" s="110">
        <f t="shared" ref="DE21:DE45" si="144">SUM(C21:DD21)</f>
        <v>685660</v>
      </c>
      <c r="DF21" s="110">
        <f t="shared" ref="DF21:DF45" si="145" xml:space="preserve"> IFERROR(DE21 / COUNT($C$19:$CX$19),0)</f>
        <v>6856.6</v>
      </c>
    </row>
    <row r="22" spans="1:110" outlineLevel="2" x14ac:dyDescent="0.25">
      <c r="A22" s="72" t="s">
        <v>110</v>
      </c>
      <c r="B22" s="73"/>
      <c r="C22" s="133">
        <v>0</v>
      </c>
      <c r="D22" s="133">
        <v>0</v>
      </c>
      <c r="E22" s="133">
        <v>0</v>
      </c>
      <c r="F22" s="133">
        <v>0</v>
      </c>
      <c r="G22" s="133">
        <v>0</v>
      </c>
      <c r="H22" s="133">
        <v>0</v>
      </c>
      <c r="I22" s="133">
        <v>0</v>
      </c>
      <c r="J22" s="133">
        <v>0</v>
      </c>
      <c r="K22" s="153">
        <v>0</v>
      </c>
      <c r="L22" s="133">
        <v>0</v>
      </c>
      <c r="M22" s="133">
        <v>0</v>
      </c>
      <c r="N22" s="133">
        <v>0</v>
      </c>
      <c r="O22" s="133">
        <v>0</v>
      </c>
      <c r="P22" s="133">
        <v>0</v>
      </c>
      <c r="Q22" s="133">
        <v>0</v>
      </c>
      <c r="R22" s="135">
        <v>0</v>
      </c>
      <c r="S22" s="135">
        <v>0</v>
      </c>
      <c r="T22" s="133">
        <v>0</v>
      </c>
      <c r="U22" s="135">
        <v>0</v>
      </c>
      <c r="V22" s="135">
        <v>0</v>
      </c>
      <c r="W22" s="135">
        <v>0</v>
      </c>
      <c r="X22" s="135">
        <v>0</v>
      </c>
      <c r="Y22" s="135">
        <v>0</v>
      </c>
      <c r="Z22" s="133">
        <v>0</v>
      </c>
      <c r="AA22" s="133">
        <v>0</v>
      </c>
      <c r="AB22" s="133">
        <v>0</v>
      </c>
      <c r="AC22" s="133">
        <v>0</v>
      </c>
      <c r="AD22" s="133">
        <v>0</v>
      </c>
      <c r="AE22" s="133">
        <v>0</v>
      </c>
      <c r="AF22" s="133">
        <v>0</v>
      </c>
      <c r="AG22" s="144">
        <v>0</v>
      </c>
      <c r="AH22" s="133">
        <v>0</v>
      </c>
      <c r="AI22" s="133">
        <v>0</v>
      </c>
      <c r="AJ22" s="133">
        <v>0</v>
      </c>
      <c r="AK22" s="133">
        <v>0</v>
      </c>
      <c r="AL22" s="133">
        <v>0</v>
      </c>
      <c r="AM22" s="133">
        <v>0</v>
      </c>
      <c r="AN22" s="133">
        <v>0</v>
      </c>
      <c r="AO22" s="133">
        <v>0</v>
      </c>
      <c r="AP22" s="133">
        <v>0</v>
      </c>
      <c r="AQ22" s="133">
        <v>0</v>
      </c>
      <c r="AR22" s="133">
        <v>0</v>
      </c>
      <c r="AS22" s="133">
        <v>0</v>
      </c>
      <c r="AT22" s="133">
        <v>0</v>
      </c>
      <c r="AU22" s="133">
        <v>0</v>
      </c>
      <c r="AV22" s="133">
        <v>0</v>
      </c>
      <c r="AW22" s="135">
        <v>0</v>
      </c>
      <c r="AX22" s="133">
        <v>0</v>
      </c>
      <c r="AY22" s="133">
        <v>0</v>
      </c>
      <c r="AZ22" s="133">
        <v>0</v>
      </c>
      <c r="BA22" s="133">
        <v>0</v>
      </c>
      <c r="BB22" s="135">
        <v>0</v>
      </c>
      <c r="BC22" s="133">
        <v>0</v>
      </c>
      <c r="BD22" s="133">
        <v>0</v>
      </c>
      <c r="BE22" s="133">
        <v>0</v>
      </c>
      <c r="BF22" s="133">
        <v>0</v>
      </c>
      <c r="BG22" s="133">
        <v>0</v>
      </c>
      <c r="BH22" s="133">
        <v>0</v>
      </c>
      <c r="BI22" s="133">
        <v>0</v>
      </c>
      <c r="BJ22" s="133">
        <v>0</v>
      </c>
      <c r="BK22" s="133">
        <v>2667</v>
      </c>
      <c r="BL22" s="133">
        <v>2667</v>
      </c>
      <c r="BM22" s="133">
        <v>2667</v>
      </c>
      <c r="BN22" s="135">
        <v>2667</v>
      </c>
      <c r="BO22" s="133">
        <v>2667</v>
      </c>
      <c r="BP22" s="133">
        <v>2667</v>
      </c>
      <c r="BQ22" s="133">
        <v>2667</v>
      </c>
      <c r="BR22" s="135">
        <v>2667</v>
      </c>
      <c r="BS22" s="133">
        <v>2667</v>
      </c>
      <c r="BT22" s="133">
        <v>2667</v>
      </c>
      <c r="BU22" s="133">
        <v>2667</v>
      </c>
      <c r="BV22" s="135">
        <v>2667</v>
      </c>
      <c r="BW22" s="133">
        <v>2667</v>
      </c>
      <c r="BX22" s="133">
        <v>2667</v>
      </c>
      <c r="BY22" s="135">
        <v>2667</v>
      </c>
      <c r="BZ22" s="135">
        <v>2667</v>
      </c>
      <c r="CA22" s="133">
        <v>2667</v>
      </c>
      <c r="CB22" s="133">
        <v>2667</v>
      </c>
      <c r="CC22" s="135">
        <v>2667</v>
      </c>
      <c r="CD22" s="135">
        <v>2667</v>
      </c>
      <c r="CE22" s="135">
        <v>2667</v>
      </c>
      <c r="CF22" s="135">
        <v>2667</v>
      </c>
      <c r="CG22" s="133">
        <v>2667</v>
      </c>
      <c r="CH22" s="133">
        <v>2667</v>
      </c>
      <c r="CI22" s="133">
        <v>2667</v>
      </c>
      <c r="CJ22" s="133">
        <v>2667</v>
      </c>
      <c r="CK22" s="133">
        <v>2667</v>
      </c>
      <c r="CL22" s="133">
        <v>2667</v>
      </c>
      <c r="CM22" s="133">
        <v>2667</v>
      </c>
      <c r="CN22" s="152">
        <v>2667</v>
      </c>
      <c r="CO22" s="153">
        <v>2667</v>
      </c>
      <c r="CP22" s="153">
        <v>2667</v>
      </c>
      <c r="CQ22" s="152">
        <v>2667</v>
      </c>
      <c r="CR22" s="152">
        <v>2667</v>
      </c>
      <c r="CS22" s="152">
        <v>2667</v>
      </c>
      <c r="CT22" s="152">
        <v>2667</v>
      </c>
      <c r="CU22" s="153">
        <v>2667</v>
      </c>
      <c r="CV22" s="153">
        <v>2667</v>
      </c>
      <c r="CW22" s="20">
        <v>2667</v>
      </c>
      <c r="CX22" s="19">
        <v>2667</v>
      </c>
      <c r="CY22" s="74">
        <v>2667</v>
      </c>
      <c r="CZ22" s="74"/>
      <c r="DA22" s="19">
        <v>2667</v>
      </c>
      <c r="DB22" s="74">
        <v>2667</v>
      </c>
      <c r="DC22" s="74"/>
      <c r="DD22" s="74">
        <v>2667</v>
      </c>
      <c r="DE22" s="110">
        <f>SUM(C22:DD22)</f>
        <v>117348</v>
      </c>
      <c r="DF22" s="110">
        <f xml:space="preserve"> IFERROR(DE22 / COUNT($C$19:$CX$19),0)</f>
        <v>1173.48</v>
      </c>
    </row>
    <row r="23" spans="1:110" outlineLevel="1" x14ac:dyDescent="0.25">
      <c r="A23" s="108" t="s">
        <v>13</v>
      </c>
      <c r="B23" s="105"/>
      <c r="C23" s="109">
        <f t="shared" ref="C23:AH23" si="146" xml:space="preserve"> SUM(C20:C22)</f>
        <v>27746</v>
      </c>
      <c r="D23" s="18">
        <f t="shared" si="146"/>
        <v>18384</v>
      </c>
      <c r="E23" s="18">
        <f t="shared" si="146"/>
        <v>21422</v>
      </c>
      <c r="F23" s="18">
        <f t="shared" si="146"/>
        <v>27659</v>
      </c>
      <c r="G23" s="18">
        <f t="shared" si="146"/>
        <v>18422</v>
      </c>
      <c r="H23" s="18">
        <f t="shared" si="146"/>
        <v>18444</v>
      </c>
      <c r="I23" s="18">
        <f t="shared" si="146"/>
        <v>30350</v>
      </c>
      <c r="J23" s="18">
        <f t="shared" si="146"/>
        <v>18430</v>
      </c>
      <c r="K23" s="18">
        <f t="shared" si="146"/>
        <v>18496</v>
      </c>
      <c r="L23" s="18">
        <f t="shared" si="146"/>
        <v>46461</v>
      </c>
      <c r="M23" s="18">
        <f t="shared" si="146"/>
        <v>63418</v>
      </c>
      <c r="N23" s="18">
        <f t="shared" si="146"/>
        <v>38160</v>
      </c>
      <c r="O23" s="18">
        <f t="shared" si="146"/>
        <v>44205</v>
      </c>
      <c r="P23" s="18">
        <f t="shared" si="146"/>
        <v>31610</v>
      </c>
      <c r="Q23" s="18">
        <f t="shared" si="146"/>
        <v>29386</v>
      </c>
      <c r="R23" s="18">
        <f t="shared" si="146"/>
        <v>34222</v>
      </c>
      <c r="S23" s="18">
        <f t="shared" si="146"/>
        <v>31390</v>
      </c>
      <c r="T23" s="18">
        <f t="shared" si="146"/>
        <v>37441</v>
      </c>
      <c r="U23" s="18">
        <f t="shared" si="146"/>
        <v>39309</v>
      </c>
      <c r="V23" s="18">
        <f t="shared" si="146"/>
        <v>31593</v>
      </c>
      <c r="W23" s="18">
        <f t="shared" si="146"/>
        <v>29171</v>
      </c>
      <c r="X23" s="18">
        <f t="shared" si="146"/>
        <v>27442</v>
      </c>
      <c r="Y23" s="18">
        <f t="shared" si="146"/>
        <v>19604</v>
      </c>
      <c r="Z23" s="18">
        <f t="shared" si="146"/>
        <v>19231</v>
      </c>
      <c r="AA23" s="18">
        <f t="shared" si="146"/>
        <v>25987</v>
      </c>
      <c r="AB23" s="18">
        <f t="shared" si="146"/>
        <v>20729</v>
      </c>
      <c r="AC23" s="18">
        <f t="shared" si="146"/>
        <v>23400</v>
      </c>
      <c r="AD23" s="18">
        <f t="shared" si="146"/>
        <v>29112</v>
      </c>
      <c r="AE23" s="18">
        <f t="shared" si="146"/>
        <v>20673</v>
      </c>
      <c r="AF23" s="18">
        <f t="shared" si="146"/>
        <v>20372</v>
      </c>
      <c r="AG23" s="18">
        <f t="shared" si="146"/>
        <v>28620</v>
      </c>
      <c r="AH23" s="18">
        <f t="shared" si="146"/>
        <v>20466</v>
      </c>
      <c r="AI23" s="18">
        <f t="shared" ref="AI23:BN23" si="147" xml:space="preserve"> SUM(AI20:AI22)</f>
        <v>20598</v>
      </c>
      <c r="AJ23" s="18">
        <f t="shared" si="147"/>
        <v>31241</v>
      </c>
      <c r="AK23" s="18">
        <f t="shared" si="147"/>
        <v>20720</v>
      </c>
      <c r="AL23" s="18">
        <f t="shared" si="147"/>
        <v>20442</v>
      </c>
      <c r="AM23" s="18">
        <f t="shared" si="147"/>
        <v>33171</v>
      </c>
      <c r="AN23" s="18">
        <f t="shared" si="147"/>
        <v>21800</v>
      </c>
      <c r="AO23" s="18">
        <f t="shared" si="147"/>
        <v>22127</v>
      </c>
      <c r="AP23" s="18">
        <f t="shared" si="147"/>
        <v>36836</v>
      </c>
      <c r="AQ23" s="18">
        <f t="shared" si="147"/>
        <v>24180</v>
      </c>
      <c r="AR23" s="18">
        <f t="shared" si="147"/>
        <v>21757</v>
      </c>
      <c r="AS23" s="18">
        <f t="shared" si="147"/>
        <v>33230</v>
      </c>
      <c r="AT23" s="18">
        <f t="shared" si="147"/>
        <v>22216</v>
      </c>
      <c r="AU23" s="18">
        <f t="shared" si="147"/>
        <v>22133</v>
      </c>
      <c r="AV23" s="18">
        <f t="shared" si="147"/>
        <v>32824</v>
      </c>
      <c r="AW23" s="18">
        <f t="shared" si="147"/>
        <v>22014</v>
      </c>
      <c r="AX23" s="18">
        <f t="shared" si="147"/>
        <v>22110</v>
      </c>
      <c r="AY23" s="18">
        <f t="shared" si="147"/>
        <v>33794</v>
      </c>
      <c r="AZ23" s="18">
        <f t="shared" si="147"/>
        <v>23021</v>
      </c>
      <c r="BA23" s="18">
        <f t="shared" si="147"/>
        <v>23034</v>
      </c>
      <c r="BB23" s="18">
        <f t="shared" si="147"/>
        <v>28622</v>
      </c>
      <c r="BC23" s="18">
        <f t="shared" si="147"/>
        <v>23047</v>
      </c>
      <c r="BD23" s="18">
        <f t="shared" si="147"/>
        <v>23461</v>
      </c>
      <c r="BE23" s="18">
        <f t="shared" si="147"/>
        <v>36299</v>
      </c>
      <c r="BF23" s="18">
        <f t="shared" si="147"/>
        <v>23416</v>
      </c>
      <c r="BG23" s="18">
        <f t="shared" si="147"/>
        <v>23198</v>
      </c>
      <c r="BH23" s="18">
        <f t="shared" si="147"/>
        <v>35917</v>
      </c>
      <c r="BI23" s="18">
        <f t="shared" si="147"/>
        <v>23368</v>
      </c>
      <c r="BJ23" s="18">
        <f t="shared" si="147"/>
        <v>23239</v>
      </c>
      <c r="BK23" s="18">
        <f t="shared" si="147"/>
        <v>37758</v>
      </c>
      <c r="BL23" s="18">
        <f t="shared" si="147"/>
        <v>27147</v>
      </c>
      <c r="BM23" s="18">
        <f t="shared" si="147"/>
        <v>26944</v>
      </c>
      <c r="BN23" s="18">
        <f t="shared" si="147"/>
        <v>40145</v>
      </c>
      <c r="BO23" s="18">
        <f t="shared" ref="BO23:CT23" si="148" xml:space="preserve"> SUM(BO20:BO22)</f>
        <v>30235</v>
      </c>
      <c r="BP23" s="18">
        <f t="shared" si="148"/>
        <v>27143</v>
      </c>
      <c r="BQ23" s="18">
        <f t="shared" si="148"/>
        <v>32716</v>
      </c>
      <c r="BR23" s="18">
        <f t="shared" si="148"/>
        <v>30933</v>
      </c>
      <c r="BS23" s="18">
        <f t="shared" si="148"/>
        <v>27143</v>
      </c>
      <c r="BT23" s="18">
        <f t="shared" si="148"/>
        <v>36846</v>
      </c>
      <c r="BU23" s="18">
        <f t="shared" si="148"/>
        <v>27118</v>
      </c>
      <c r="BV23" s="18">
        <f t="shared" si="148"/>
        <v>27118</v>
      </c>
      <c r="BW23" s="18">
        <f t="shared" si="148"/>
        <v>36659</v>
      </c>
      <c r="BX23" s="18">
        <f t="shared" si="148"/>
        <v>28495</v>
      </c>
      <c r="BY23" s="18">
        <f t="shared" si="148"/>
        <v>28397</v>
      </c>
      <c r="BZ23" s="18">
        <f t="shared" si="148"/>
        <v>35128</v>
      </c>
      <c r="CA23" s="18">
        <f t="shared" si="148"/>
        <v>28227</v>
      </c>
      <c r="CB23" s="18">
        <f t="shared" si="148"/>
        <v>28323</v>
      </c>
      <c r="CC23" s="18">
        <f t="shared" si="148"/>
        <v>34127</v>
      </c>
      <c r="CD23" s="18">
        <f t="shared" si="148"/>
        <v>28436</v>
      </c>
      <c r="CE23" s="18">
        <f t="shared" si="148"/>
        <v>28666</v>
      </c>
      <c r="CF23" s="18">
        <f t="shared" si="148"/>
        <v>38993</v>
      </c>
      <c r="CG23" s="18">
        <f t="shared" si="148"/>
        <v>28485</v>
      </c>
      <c r="CH23" s="18">
        <f t="shared" si="148"/>
        <v>28255</v>
      </c>
      <c r="CI23" s="18">
        <f t="shared" si="148"/>
        <v>43031</v>
      </c>
      <c r="CJ23" s="18">
        <f t="shared" si="148"/>
        <v>29700</v>
      </c>
      <c r="CK23" s="18">
        <f t="shared" si="148"/>
        <v>29515</v>
      </c>
      <c r="CL23" s="18">
        <f t="shared" si="148"/>
        <v>38494</v>
      </c>
      <c r="CM23" s="18">
        <f t="shared" si="148"/>
        <v>34551</v>
      </c>
      <c r="CN23" s="18">
        <f t="shared" si="148"/>
        <v>29563</v>
      </c>
      <c r="CO23" s="18">
        <f t="shared" si="148"/>
        <v>44031</v>
      </c>
      <c r="CP23" s="18">
        <f t="shared" si="148"/>
        <v>29594</v>
      </c>
      <c r="CQ23" s="18">
        <f t="shared" si="148"/>
        <v>29757</v>
      </c>
      <c r="CR23" s="18">
        <f t="shared" si="148"/>
        <v>43662</v>
      </c>
      <c r="CS23" s="18">
        <f t="shared" si="148"/>
        <v>29828</v>
      </c>
      <c r="CT23" s="18">
        <f t="shared" si="148"/>
        <v>79948</v>
      </c>
      <c r="CU23" s="18">
        <f t="shared" ref="CU23:DD23" si="149" xml:space="preserve"> SUM(CU20:CU22)</f>
        <v>56645</v>
      </c>
      <c r="CV23" s="18">
        <f t="shared" si="149"/>
        <v>51741</v>
      </c>
      <c r="CW23" s="18">
        <f t="shared" si="149"/>
        <v>34708</v>
      </c>
      <c r="CX23" s="18">
        <f t="shared" si="149"/>
        <v>29948</v>
      </c>
      <c r="CY23" s="18">
        <f t="shared" si="149"/>
        <v>31645</v>
      </c>
      <c r="CZ23" s="18">
        <f t="shared" si="149"/>
        <v>49074</v>
      </c>
      <c r="DA23" s="18">
        <f t="shared" si="149"/>
        <v>29948</v>
      </c>
      <c r="DB23" s="18">
        <f t="shared" si="149"/>
        <v>31645</v>
      </c>
      <c r="DC23" s="18">
        <f t="shared" si="149"/>
        <v>49074</v>
      </c>
      <c r="DD23" s="18">
        <f t="shared" si="149"/>
        <v>51741</v>
      </c>
      <c r="DE23" s="32">
        <f t="shared" si="144"/>
        <v>3260450</v>
      </c>
      <c r="DF23" s="32">
        <f t="shared" si="145"/>
        <v>32604.5</v>
      </c>
    </row>
    <row r="24" spans="1:110" outlineLevel="2" x14ac:dyDescent="0.25">
      <c r="A24" s="72" t="s">
        <v>81</v>
      </c>
      <c r="B24" s="73"/>
      <c r="C24" s="133">
        <v>0</v>
      </c>
      <c r="D24" s="133">
        <v>0</v>
      </c>
      <c r="E24" s="133">
        <v>0</v>
      </c>
      <c r="F24" s="133">
        <v>0</v>
      </c>
      <c r="G24" s="133">
        <v>0</v>
      </c>
      <c r="H24" s="133">
        <v>0</v>
      </c>
      <c r="I24" s="133">
        <v>0</v>
      </c>
      <c r="J24" s="133">
        <v>0</v>
      </c>
      <c r="K24" s="133">
        <v>0</v>
      </c>
      <c r="L24" s="133">
        <v>0</v>
      </c>
      <c r="M24" s="133">
        <v>0</v>
      </c>
      <c r="N24" s="133">
        <v>0</v>
      </c>
      <c r="O24" s="133">
        <v>0</v>
      </c>
      <c r="P24" s="133">
        <v>0</v>
      </c>
      <c r="Q24" s="133">
        <v>0</v>
      </c>
      <c r="R24" s="133">
        <v>0</v>
      </c>
      <c r="S24" s="133">
        <v>0</v>
      </c>
      <c r="T24" s="133">
        <v>0</v>
      </c>
      <c r="U24" s="133">
        <v>0</v>
      </c>
      <c r="V24" s="133">
        <v>0</v>
      </c>
      <c r="W24" s="133">
        <v>0</v>
      </c>
      <c r="X24" s="133">
        <v>0</v>
      </c>
      <c r="Y24" s="133">
        <v>0</v>
      </c>
      <c r="Z24" s="133">
        <v>0</v>
      </c>
      <c r="AA24" s="133">
        <v>0</v>
      </c>
      <c r="AB24" s="133">
        <v>0</v>
      </c>
      <c r="AC24" s="133">
        <v>0</v>
      </c>
      <c r="AD24" s="133">
        <v>0</v>
      </c>
      <c r="AE24" s="133">
        <v>0</v>
      </c>
      <c r="AF24" s="133">
        <v>0</v>
      </c>
      <c r="AG24" s="133">
        <v>1500</v>
      </c>
      <c r="AH24" s="133">
        <v>1500</v>
      </c>
      <c r="AI24" s="133">
        <v>1500</v>
      </c>
      <c r="AJ24" s="133">
        <v>1500</v>
      </c>
      <c r="AK24" s="133">
        <v>1500</v>
      </c>
      <c r="AL24" s="133">
        <v>1500</v>
      </c>
      <c r="AM24" s="133">
        <v>1500</v>
      </c>
      <c r="AN24" s="133">
        <v>1500</v>
      </c>
      <c r="AO24" s="133">
        <v>1500</v>
      </c>
      <c r="AP24" s="133">
        <v>1500</v>
      </c>
      <c r="AQ24" s="133">
        <v>1500</v>
      </c>
      <c r="AR24" s="133">
        <v>1500</v>
      </c>
      <c r="AS24" s="133">
        <v>1500</v>
      </c>
      <c r="AT24" s="133">
        <v>1500</v>
      </c>
      <c r="AU24" s="133">
        <v>1500</v>
      </c>
      <c r="AV24" s="133">
        <v>1500</v>
      </c>
      <c r="AW24" s="133">
        <v>1500</v>
      </c>
      <c r="AX24" s="133">
        <v>1500</v>
      </c>
      <c r="AY24" s="133">
        <v>1500</v>
      </c>
      <c r="AZ24" s="133">
        <v>1500</v>
      </c>
      <c r="BA24" s="149">
        <v>1500</v>
      </c>
      <c r="BB24" s="149">
        <v>1500</v>
      </c>
      <c r="BC24" s="149">
        <v>1500</v>
      </c>
      <c r="BD24" s="149">
        <v>1500</v>
      </c>
      <c r="BE24" s="149">
        <v>1500</v>
      </c>
      <c r="BF24" s="149">
        <v>1500</v>
      </c>
      <c r="BG24" s="149">
        <v>1500</v>
      </c>
      <c r="BH24" s="149">
        <v>1500</v>
      </c>
      <c r="BI24" s="149">
        <v>1500</v>
      </c>
      <c r="BJ24" s="149">
        <v>1500</v>
      </c>
      <c r="BK24" s="149">
        <v>1500</v>
      </c>
      <c r="BL24" s="149">
        <v>1500</v>
      </c>
      <c r="BM24" s="149">
        <v>1500</v>
      </c>
      <c r="BN24" s="149">
        <v>1500</v>
      </c>
      <c r="BO24" s="149">
        <v>1500</v>
      </c>
      <c r="BP24" s="149">
        <v>1500</v>
      </c>
      <c r="BQ24" s="149">
        <v>1500</v>
      </c>
      <c r="BR24" s="149">
        <v>1500</v>
      </c>
      <c r="BS24" s="149">
        <v>1500</v>
      </c>
      <c r="BT24" s="149">
        <v>1500</v>
      </c>
      <c r="BU24" s="149">
        <v>1500</v>
      </c>
      <c r="BV24" s="149">
        <v>1500</v>
      </c>
      <c r="BW24" s="149">
        <v>1500</v>
      </c>
      <c r="BX24" s="149">
        <v>1500</v>
      </c>
      <c r="BY24" s="149">
        <v>1500</v>
      </c>
      <c r="BZ24" s="149">
        <v>1500</v>
      </c>
      <c r="CA24" s="149">
        <v>1500</v>
      </c>
      <c r="CB24" s="149">
        <v>1500</v>
      </c>
      <c r="CC24" s="149">
        <v>1500</v>
      </c>
      <c r="CD24" s="149">
        <v>1500</v>
      </c>
      <c r="CE24" s="149">
        <v>1500</v>
      </c>
      <c r="CF24" s="149">
        <v>1500</v>
      </c>
      <c r="CG24" s="149">
        <v>1500</v>
      </c>
      <c r="CH24" s="149">
        <v>1500</v>
      </c>
      <c r="CI24" s="149">
        <v>1500</v>
      </c>
      <c r="CJ24" s="133">
        <v>0</v>
      </c>
      <c r="CK24" s="133">
        <v>0</v>
      </c>
      <c r="CL24" s="133">
        <v>0</v>
      </c>
      <c r="CM24" s="133">
        <v>0</v>
      </c>
      <c r="CN24" s="133">
        <v>0</v>
      </c>
      <c r="CO24" s="133">
        <v>0</v>
      </c>
      <c r="CP24" s="133">
        <v>0</v>
      </c>
      <c r="CQ24" s="133">
        <v>0</v>
      </c>
      <c r="CR24" s="144">
        <v>0</v>
      </c>
      <c r="CS24" s="133">
        <v>0</v>
      </c>
      <c r="CT24" s="133">
        <v>0</v>
      </c>
      <c r="CU24" s="133">
        <v>0</v>
      </c>
      <c r="CV24" s="133">
        <v>0</v>
      </c>
      <c r="CW24" s="74">
        <v>0</v>
      </c>
      <c r="CX24" s="74"/>
      <c r="CY24" s="74"/>
      <c r="CZ24" s="74"/>
      <c r="DA24" s="74"/>
      <c r="DB24" s="74"/>
      <c r="DC24" s="74"/>
      <c r="DD24" s="74"/>
      <c r="DE24" s="110">
        <f t="shared" ref="DE24:DE30" si="150">SUM(C24:DD24)</f>
        <v>82500</v>
      </c>
      <c r="DF24" s="110">
        <f t="shared" ref="DF24:DF30" si="151" xml:space="preserve"> IFERROR(DE24 / COUNT($C$19:$CX$19),0)</f>
        <v>825</v>
      </c>
    </row>
    <row r="25" spans="1:110" outlineLevel="2" x14ac:dyDescent="0.25">
      <c r="A25" s="72" t="s">
        <v>80</v>
      </c>
      <c r="B25" s="73"/>
      <c r="C25" s="133">
        <v>0</v>
      </c>
      <c r="D25" s="133">
        <v>0</v>
      </c>
      <c r="E25" s="133">
        <v>3386</v>
      </c>
      <c r="F25" s="133">
        <v>0</v>
      </c>
      <c r="G25" s="133">
        <v>0</v>
      </c>
      <c r="H25" s="133">
        <v>0</v>
      </c>
      <c r="I25" s="133">
        <v>0</v>
      </c>
      <c r="J25" s="133">
        <v>0</v>
      </c>
      <c r="K25" s="133">
        <v>0</v>
      </c>
      <c r="L25" s="133">
        <v>0</v>
      </c>
      <c r="M25" s="133">
        <v>0</v>
      </c>
      <c r="N25" s="133">
        <v>0</v>
      </c>
      <c r="O25" s="133">
        <v>0</v>
      </c>
      <c r="P25" s="133">
        <v>0</v>
      </c>
      <c r="Q25" s="133">
        <v>730</v>
      </c>
      <c r="R25" s="133">
        <v>0</v>
      </c>
      <c r="S25" s="133">
        <v>0</v>
      </c>
      <c r="T25" s="133">
        <v>0</v>
      </c>
      <c r="U25" s="133">
        <v>0</v>
      </c>
      <c r="V25" s="133">
        <v>0</v>
      </c>
      <c r="W25" s="133">
        <v>0</v>
      </c>
      <c r="X25" s="133">
        <v>0</v>
      </c>
      <c r="Y25" s="133">
        <v>0</v>
      </c>
      <c r="Z25" s="133">
        <v>0</v>
      </c>
      <c r="AA25" s="133">
        <v>0</v>
      </c>
      <c r="AB25" s="133">
        <v>0</v>
      </c>
      <c r="AC25" s="133">
        <v>0</v>
      </c>
      <c r="AD25" s="133">
        <v>2442</v>
      </c>
      <c r="AE25" s="133">
        <v>0</v>
      </c>
      <c r="AF25" s="133">
        <v>0</v>
      </c>
      <c r="AG25" s="133">
        <v>0</v>
      </c>
      <c r="AH25" s="133">
        <v>0</v>
      </c>
      <c r="AI25" s="133">
        <v>0</v>
      </c>
      <c r="AJ25" s="133">
        <v>0</v>
      </c>
      <c r="AK25" s="133">
        <v>0</v>
      </c>
      <c r="AL25" s="133">
        <v>0</v>
      </c>
      <c r="AM25" s="133">
        <v>0</v>
      </c>
      <c r="AN25" s="133">
        <v>1194</v>
      </c>
      <c r="AO25" s="133">
        <v>0</v>
      </c>
      <c r="AP25" s="133">
        <v>0</v>
      </c>
      <c r="AQ25" s="133">
        <v>0</v>
      </c>
      <c r="AR25" s="133">
        <v>0</v>
      </c>
      <c r="AS25" s="133">
        <v>0</v>
      </c>
      <c r="AT25" s="133">
        <v>0</v>
      </c>
      <c r="AU25" s="133">
        <v>0</v>
      </c>
      <c r="AV25" s="133">
        <v>0</v>
      </c>
      <c r="AW25" s="133">
        <v>0</v>
      </c>
      <c r="AX25" s="133">
        <v>0</v>
      </c>
      <c r="AY25" s="133">
        <v>0</v>
      </c>
      <c r="AZ25" s="135">
        <v>0</v>
      </c>
      <c r="BA25" s="133">
        <v>0</v>
      </c>
      <c r="BB25" s="133">
        <v>0</v>
      </c>
      <c r="BC25" s="133">
        <v>0</v>
      </c>
      <c r="BD25" s="133">
        <v>0</v>
      </c>
      <c r="BE25" s="133">
        <v>0</v>
      </c>
      <c r="BF25" s="133">
        <v>0</v>
      </c>
      <c r="BG25" s="133">
        <v>0</v>
      </c>
      <c r="BH25" s="133">
        <v>0</v>
      </c>
      <c r="BI25" s="133">
        <v>0</v>
      </c>
      <c r="BJ25" s="133">
        <v>0</v>
      </c>
      <c r="BK25" s="133">
        <v>0</v>
      </c>
      <c r="BL25" s="133">
        <v>0</v>
      </c>
      <c r="BM25" s="133">
        <v>0</v>
      </c>
      <c r="BN25" s="133">
        <v>0</v>
      </c>
      <c r="BO25" s="133">
        <v>0</v>
      </c>
      <c r="BP25" s="133">
        <v>0</v>
      </c>
      <c r="BQ25" s="133">
        <v>0</v>
      </c>
      <c r="BR25" s="133">
        <v>0</v>
      </c>
      <c r="BS25" s="133">
        <v>0</v>
      </c>
      <c r="BT25" s="133">
        <v>2559</v>
      </c>
      <c r="BU25" s="133">
        <v>2998</v>
      </c>
      <c r="BV25" s="133">
        <v>0</v>
      </c>
      <c r="BW25" s="133">
        <v>0</v>
      </c>
      <c r="BX25" s="133">
        <v>2567</v>
      </c>
      <c r="BY25" s="133">
        <v>0</v>
      </c>
      <c r="BZ25" s="133">
        <v>1263</v>
      </c>
      <c r="CA25" s="133">
        <v>0</v>
      </c>
      <c r="CB25" s="133">
        <v>0</v>
      </c>
      <c r="CC25" s="133">
        <v>1263</v>
      </c>
      <c r="CD25" s="133">
        <v>0</v>
      </c>
      <c r="CE25" s="133">
        <v>0</v>
      </c>
      <c r="CF25" s="133">
        <v>2381</v>
      </c>
      <c r="CG25" s="133">
        <v>0</v>
      </c>
      <c r="CH25" s="133">
        <v>0</v>
      </c>
      <c r="CI25" s="133">
        <v>0</v>
      </c>
      <c r="CJ25" s="133">
        <v>2099</v>
      </c>
      <c r="CK25" s="133">
        <v>0</v>
      </c>
      <c r="CL25" s="133">
        <v>0</v>
      </c>
      <c r="CM25" s="133">
        <v>0</v>
      </c>
      <c r="CN25" s="133">
        <v>0</v>
      </c>
      <c r="CO25" s="133">
        <v>0</v>
      </c>
      <c r="CP25" s="133">
        <v>0</v>
      </c>
      <c r="CQ25" s="133">
        <v>0</v>
      </c>
      <c r="CR25" s="133">
        <v>0</v>
      </c>
      <c r="CS25" s="133">
        <v>0</v>
      </c>
      <c r="CT25" s="133">
        <v>0</v>
      </c>
      <c r="CU25" s="133">
        <v>0</v>
      </c>
      <c r="CV25" s="133">
        <v>0</v>
      </c>
      <c r="CW25" s="74">
        <v>0</v>
      </c>
      <c r="CX25" s="74"/>
      <c r="CY25" s="74"/>
      <c r="CZ25" s="74"/>
      <c r="DA25" s="74"/>
      <c r="DB25" s="74"/>
      <c r="DC25" s="74"/>
      <c r="DD25" s="74"/>
      <c r="DE25" s="110">
        <f t="shared" si="150"/>
        <v>22882</v>
      </c>
      <c r="DF25" s="110">
        <f t="shared" si="151"/>
        <v>228.82</v>
      </c>
    </row>
    <row r="26" spans="1:110" outlineLevel="1" x14ac:dyDescent="0.25">
      <c r="A26" s="108" t="s">
        <v>79</v>
      </c>
      <c r="B26" s="105"/>
      <c r="C26" s="109">
        <f t="shared" ref="C26:AH26" si="152" xml:space="preserve"> SUM(C24:C25)</f>
        <v>0</v>
      </c>
      <c r="D26" s="109">
        <f t="shared" si="152"/>
        <v>0</v>
      </c>
      <c r="E26" s="109">
        <f t="shared" si="152"/>
        <v>3386</v>
      </c>
      <c r="F26" s="109">
        <f t="shared" si="152"/>
        <v>0</v>
      </c>
      <c r="G26" s="109">
        <f t="shared" si="152"/>
        <v>0</v>
      </c>
      <c r="H26" s="109">
        <f t="shared" si="152"/>
        <v>0</v>
      </c>
      <c r="I26" s="109">
        <f t="shared" si="152"/>
        <v>0</v>
      </c>
      <c r="J26" s="109">
        <f t="shared" si="152"/>
        <v>0</v>
      </c>
      <c r="K26" s="109">
        <f t="shared" si="152"/>
        <v>0</v>
      </c>
      <c r="L26" s="109">
        <f t="shared" si="152"/>
        <v>0</v>
      </c>
      <c r="M26" s="109">
        <f t="shared" si="152"/>
        <v>0</v>
      </c>
      <c r="N26" s="109">
        <f t="shared" si="152"/>
        <v>0</v>
      </c>
      <c r="O26" s="109">
        <f t="shared" si="152"/>
        <v>0</v>
      </c>
      <c r="P26" s="109">
        <f t="shared" si="152"/>
        <v>0</v>
      </c>
      <c r="Q26" s="109">
        <f t="shared" si="152"/>
        <v>730</v>
      </c>
      <c r="R26" s="109">
        <f t="shared" si="152"/>
        <v>0</v>
      </c>
      <c r="S26" s="109">
        <f t="shared" si="152"/>
        <v>0</v>
      </c>
      <c r="T26" s="109">
        <f t="shared" si="152"/>
        <v>0</v>
      </c>
      <c r="U26" s="109">
        <f t="shared" si="152"/>
        <v>0</v>
      </c>
      <c r="V26" s="109">
        <f t="shared" si="152"/>
        <v>0</v>
      </c>
      <c r="W26" s="109">
        <f t="shared" si="152"/>
        <v>0</v>
      </c>
      <c r="X26" s="109">
        <f t="shared" si="152"/>
        <v>0</v>
      </c>
      <c r="Y26" s="109">
        <f t="shared" si="152"/>
        <v>0</v>
      </c>
      <c r="Z26" s="109">
        <f t="shared" si="152"/>
        <v>0</v>
      </c>
      <c r="AA26" s="109">
        <f t="shared" si="152"/>
        <v>0</v>
      </c>
      <c r="AB26" s="109">
        <f t="shared" si="152"/>
        <v>0</v>
      </c>
      <c r="AC26" s="109">
        <f t="shared" si="152"/>
        <v>0</v>
      </c>
      <c r="AD26" s="109">
        <f t="shared" si="152"/>
        <v>2442</v>
      </c>
      <c r="AE26" s="109">
        <f t="shared" si="152"/>
        <v>0</v>
      </c>
      <c r="AF26" s="109">
        <f t="shared" si="152"/>
        <v>0</v>
      </c>
      <c r="AG26" s="109">
        <f t="shared" si="152"/>
        <v>1500</v>
      </c>
      <c r="AH26" s="109">
        <f t="shared" si="152"/>
        <v>1500</v>
      </c>
      <c r="AI26" s="109">
        <f t="shared" ref="AI26:BN26" si="153" xml:space="preserve"> SUM(AI24:AI25)</f>
        <v>1500</v>
      </c>
      <c r="AJ26" s="109">
        <f t="shared" si="153"/>
        <v>1500</v>
      </c>
      <c r="AK26" s="109">
        <f t="shared" si="153"/>
        <v>1500</v>
      </c>
      <c r="AL26" s="109">
        <f t="shared" si="153"/>
        <v>1500</v>
      </c>
      <c r="AM26" s="109">
        <f t="shared" si="153"/>
        <v>1500</v>
      </c>
      <c r="AN26" s="109">
        <f t="shared" si="153"/>
        <v>2694</v>
      </c>
      <c r="AO26" s="109">
        <f t="shared" si="153"/>
        <v>1500</v>
      </c>
      <c r="AP26" s="109">
        <f t="shared" si="153"/>
        <v>1500</v>
      </c>
      <c r="AQ26" s="109">
        <f t="shared" si="153"/>
        <v>1500</v>
      </c>
      <c r="AR26" s="109">
        <f t="shared" si="153"/>
        <v>1500</v>
      </c>
      <c r="AS26" s="109">
        <f t="shared" si="153"/>
        <v>1500</v>
      </c>
      <c r="AT26" s="109">
        <f t="shared" si="153"/>
        <v>1500</v>
      </c>
      <c r="AU26" s="109">
        <f t="shared" si="153"/>
        <v>1500</v>
      </c>
      <c r="AV26" s="109">
        <f t="shared" si="153"/>
        <v>1500</v>
      </c>
      <c r="AW26" s="109">
        <f t="shared" si="153"/>
        <v>1500</v>
      </c>
      <c r="AX26" s="109">
        <f t="shared" si="153"/>
        <v>1500</v>
      </c>
      <c r="AY26" s="109">
        <f t="shared" si="153"/>
        <v>1500</v>
      </c>
      <c r="AZ26" s="109">
        <f t="shared" si="153"/>
        <v>1500</v>
      </c>
      <c r="BA26" s="109">
        <f t="shared" si="153"/>
        <v>1500</v>
      </c>
      <c r="BB26" s="109">
        <f t="shared" si="153"/>
        <v>1500</v>
      </c>
      <c r="BC26" s="109">
        <f t="shared" si="153"/>
        <v>1500</v>
      </c>
      <c r="BD26" s="109">
        <f t="shared" si="153"/>
        <v>1500</v>
      </c>
      <c r="BE26" s="109">
        <f t="shared" si="153"/>
        <v>1500</v>
      </c>
      <c r="BF26" s="109">
        <f t="shared" si="153"/>
        <v>1500</v>
      </c>
      <c r="BG26" s="109">
        <f t="shared" si="153"/>
        <v>1500</v>
      </c>
      <c r="BH26" s="109">
        <f t="shared" si="153"/>
        <v>1500</v>
      </c>
      <c r="BI26" s="109">
        <f t="shared" si="153"/>
        <v>1500</v>
      </c>
      <c r="BJ26" s="109">
        <f t="shared" si="153"/>
        <v>1500</v>
      </c>
      <c r="BK26" s="109">
        <f t="shared" si="153"/>
        <v>1500</v>
      </c>
      <c r="BL26" s="109">
        <f t="shared" si="153"/>
        <v>1500</v>
      </c>
      <c r="BM26" s="109">
        <f t="shared" si="153"/>
        <v>1500</v>
      </c>
      <c r="BN26" s="109">
        <f t="shared" si="153"/>
        <v>1500</v>
      </c>
      <c r="BO26" s="109">
        <f t="shared" ref="BO26:CT26" si="154" xml:space="preserve"> SUM(BO24:BO25)</f>
        <v>1500</v>
      </c>
      <c r="BP26" s="109">
        <f t="shared" si="154"/>
        <v>1500</v>
      </c>
      <c r="BQ26" s="109">
        <f t="shared" si="154"/>
        <v>1500</v>
      </c>
      <c r="BR26" s="109">
        <f t="shared" si="154"/>
        <v>1500</v>
      </c>
      <c r="BS26" s="109">
        <f t="shared" si="154"/>
        <v>1500</v>
      </c>
      <c r="BT26" s="109">
        <f t="shared" si="154"/>
        <v>4059</v>
      </c>
      <c r="BU26" s="109">
        <f t="shared" si="154"/>
        <v>4498</v>
      </c>
      <c r="BV26" s="109">
        <f t="shared" si="154"/>
        <v>1500</v>
      </c>
      <c r="BW26" s="109">
        <f t="shared" si="154"/>
        <v>1500</v>
      </c>
      <c r="BX26" s="109">
        <f t="shared" si="154"/>
        <v>4067</v>
      </c>
      <c r="BY26" s="109">
        <f t="shared" si="154"/>
        <v>1500</v>
      </c>
      <c r="BZ26" s="109">
        <f xml:space="preserve"> SUM(BZ24:BZ25)</f>
        <v>2763</v>
      </c>
      <c r="CA26" s="109">
        <f t="shared" si="154"/>
        <v>1500</v>
      </c>
      <c r="CB26" s="109">
        <f t="shared" si="154"/>
        <v>1500</v>
      </c>
      <c r="CC26" s="109">
        <f t="shared" si="154"/>
        <v>2763</v>
      </c>
      <c r="CD26" s="109">
        <f t="shared" si="154"/>
        <v>1500</v>
      </c>
      <c r="CE26" s="109">
        <f t="shared" si="154"/>
        <v>1500</v>
      </c>
      <c r="CF26" s="109">
        <f t="shared" si="154"/>
        <v>3881</v>
      </c>
      <c r="CG26" s="109">
        <f t="shared" si="154"/>
        <v>1500</v>
      </c>
      <c r="CH26" s="109">
        <f t="shared" si="154"/>
        <v>1500</v>
      </c>
      <c r="CI26" s="109">
        <f t="shared" si="154"/>
        <v>1500</v>
      </c>
      <c r="CJ26" s="109">
        <f t="shared" si="154"/>
        <v>2099</v>
      </c>
      <c r="CK26" s="109">
        <f t="shared" si="154"/>
        <v>0</v>
      </c>
      <c r="CL26" s="109">
        <f t="shared" si="154"/>
        <v>0</v>
      </c>
      <c r="CM26" s="109">
        <f t="shared" si="154"/>
        <v>0</v>
      </c>
      <c r="CN26" s="109">
        <f t="shared" si="154"/>
        <v>0</v>
      </c>
      <c r="CO26" s="109">
        <f t="shared" si="154"/>
        <v>0</v>
      </c>
      <c r="CP26" s="109">
        <f t="shared" si="154"/>
        <v>0</v>
      </c>
      <c r="CQ26" s="109">
        <f t="shared" si="154"/>
        <v>0</v>
      </c>
      <c r="CR26" s="109">
        <f t="shared" si="154"/>
        <v>0</v>
      </c>
      <c r="CS26" s="109">
        <f t="shared" si="154"/>
        <v>0</v>
      </c>
      <c r="CT26" s="109">
        <f t="shared" si="154"/>
        <v>0</v>
      </c>
      <c r="CU26" s="109">
        <f t="shared" ref="CU26:DD26" si="155" xml:space="preserve"> SUM(CU24:CU25)</f>
        <v>0</v>
      </c>
      <c r="CV26" s="109">
        <f t="shared" si="155"/>
        <v>0</v>
      </c>
      <c r="CW26" s="109">
        <f t="shared" si="155"/>
        <v>0</v>
      </c>
      <c r="CX26" s="109">
        <f t="shared" si="155"/>
        <v>0</v>
      </c>
      <c r="CY26" s="109">
        <f t="shared" si="155"/>
        <v>0</v>
      </c>
      <c r="CZ26" s="109">
        <f t="shared" si="155"/>
        <v>0</v>
      </c>
      <c r="DA26" s="109">
        <f t="shared" si="155"/>
        <v>0</v>
      </c>
      <c r="DB26" s="109">
        <f t="shared" si="155"/>
        <v>0</v>
      </c>
      <c r="DC26" s="109">
        <f t="shared" si="155"/>
        <v>0</v>
      </c>
      <c r="DD26" s="109">
        <f t="shared" si="155"/>
        <v>0</v>
      </c>
      <c r="DE26" s="32">
        <f t="shared" si="150"/>
        <v>105382</v>
      </c>
      <c r="DF26" s="32">
        <f t="shared" si="151"/>
        <v>1053.82</v>
      </c>
    </row>
    <row r="27" spans="1:110" outlineLevel="2" x14ac:dyDescent="0.25">
      <c r="A27" s="72" t="s">
        <v>82</v>
      </c>
      <c r="B27" s="73"/>
      <c r="C27" s="133">
        <v>0</v>
      </c>
      <c r="D27" s="133">
        <v>0</v>
      </c>
      <c r="E27" s="133">
        <v>0</v>
      </c>
      <c r="F27" s="133">
        <v>0</v>
      </c>
      <c r="G27" s="133">
        <v>0</v>
      </c>
      <c r="H27" s="133">
        <v>0</v>
      </c>
      <c r="I27" s="133">
        <v>0</v>
      </c>
      <c r="J27" s="133">
        <v>0</v>
      </c>
      <c r="K27" s="133">
        <v>0</v>
      </c>
      <c r="L27" s="133">
        <v>0</v>
      </c>
      <c r="M27" s="133">
        <v>0</v>
      </c>
      <c r="N27" s="133">
        <v>0</v>
      </c>
      <c r="O27" s="133">
        <v>0</v>
      </c>
      <c r="P27" s="133">
        <v>0</v>
      </c>
      <c r="Q27" s="133">
        <v>0</v>
      </c>
      <c r="R27" s="133">
        <v>0</v>
      </c>
      <c r="S27" s="133">
        <v>0</v>
      </c>
      <c r="T27" s="133">
        <v>0</v>
      </c>
      <c r="U27" s="133">
        <v>0</v>
      </c>
      <c r="V27" s="133">
        <v>0</v>
      </c>
      <c r="W27" s="133">
        <v>0</v>
      </c>
      <c r="X27" s="133">
        <v>0</v>
      </c>
      <c r="Y27" s="133">
        <v>0</v>
      </c>
      <c r="Z27" s="133">
        <v>0</v>
      </c>
      <c r="AA27" s="133">
        <v>0</v>
      </c>
      <c r="AB27" s="133">
        <v>0</v>
      </c>
      <c r="AC27" s="133">
        <v>0</v>
      </c>
      <c r="AD27" s="133">
        <v>0</v>
      </c>
      <c r="AE27" s="133">
        <v>0</v>
      </c>
      <c r="AF27" s="133">
        <v>0</v>
      </c>
      <c r="AG27" s="133">
        <v>0</v>
      </c>
      <c r="AH27" s="133">
        <v>0</v>
      </c>
      <c r="AI27" s="133">
        <v>0</v>
      </c>
      <c r="AJ27" s="133">
        <v>0</v>
      </c>
      <c r="AK27" s="133">
        <v>0</v>
      </c>
      <c r="AL27" s="133">
        <v>0</v>
      </c>
      <c r="AM27" s="133">
        <v>0</v>
      </c>
      <c r="AN27" s="133">
        <v>0</v>
      </c>
      <c r="AO27" s="133">
        <v>0</v>
      </c>
      <c r="AP27" s="133">
        <v>0</v>
      </c>
      <c r="AQ27" s="133">
        <v>0</v>
      </c>
      <c r="AR27" s="133">
        <v>0</v>
      </c>
      <c r="AS27" s="133">
        <v>0</v>
      </c>
      <c r="AT27" s="133">
        <v>0</v>
      </c>
      <c r="AU27" s="133">
        <v>0</v>
      </c>
      <c r="AV27" s="133">
        <v>0</v>
      </c>
      <c r="AW27" s="133">
        <v>0</v>
      </c>
      <c r="AX27" s="133">
        <v>0</v>
      </c>
      <c r="AY27" s="133">
        <v>0</v>
      </c>
      <c r="AZ27" s="133">
        <v>0</v>
      </c>
      <c r="BA27" s="133">
        <v>0</v>
      </c>
      <c r="BB27" s="133">
        <v>0</v>
      </c>
      <c r="BC27" s="133">
        <v>0</v>
      </c>
      <c r="BD27" s="133">
        <v>0</v>
      </c>
      <c r="BE27" s="133">
        <v>0</v>
      </c>
      <c r="BF27" s="133">
        <v>0</v>
      </c>
      <c r="BG27" s="133">
        <v>0</v>
      </c>
      <c r="BH27" s="133">
        <v>0</v>
      </c>
      <c r="BI27" s="133">
        <v>0</v>
      </c>
      <c r="BJ27" s="133">
        <v>0</v>
      </c>
      <c r="BK27" s="133">
        <v>0</v>
      </c>
      <c r="BL27" s="133">
        <v>0</v>
      </c>
      <c r="BM27" s="133">
        <v>56191</v>
      </c>
      <c r="BN27" s="133">
        <v>0</v>
      </c>
      <c r="BO27" s="133">
        <v>0</v>
      </c>
      <c r="BP27" s="133">
        <v>0</v>
      </c>
      <c r="BQ27" s="133">
        <v>0</v>
      </c>
      <c r="BR27" s="133">
        <v>82119</v>
      </c>
      <c r="BS27" s="135">
        <v>0</v>
      </c>
      <c r="BT27" s="135">
        <v>0</v>
      </c>
      <c r="BU27" s="135">
        <v>0</v>
      </c>
      <c r="BV27" s="135">
        <v>0</v>
      </c>
      <c r="BW27" s="135">
        <v>144545</v>
      </c>
      <c r="BX27" s="135">
        <v>0</v>
      </c>
      <c r="BY27" s="135">
        <v>0</v>
      </c>
      <c r="BZ27" s="135">
        <v>0</v>
      </c>
      <c r="CA27" s="135">
        <v>0</v>
      </c>
      <c r="CB27" s="135">
        <v>0</v>
      </c>
      <c r="CC27" s="135">
        <v>0</v>
      </c>
      <c r="CD27" s="135">
        <v>0</v>
      </c>
      <c r="CE27" s="135">
        <v>0</v>
      </c>
      <c r="CF27" s="135">
        <v>0</v>
      </c>
      <c r="CG27" s="135">
        <v>0</v>
      </c>
      <c r="CH27" s="135">
        <v>0</v>
      </c>
      <c r="CI27" s="135">
        <v>0</v>
      </c>
      <c r="CJ27" s="135">
        <v>0</v>
      </c>
      <c r="CK27" s="135">
        <v>0</v>
      </c>
      <c r="CL27" s="135">
        <v>0</v>
      </c>
      <c r="CM27" s="135">
        <v>0</v>
      </c>
      <c r="CN27" s="135">
        <v>0</v>
      </c>
      <c r="CO27" s="135">
        <v>0</v>
      </c>
      <c r="CP27" s="135">
        <v>0</v>
      </c>
      <c r="CQ27" s="135">
        <v>0</v>
      </c>
      <c r="CR27" s="135">
        <v>0</v>
      </c>
      <c r="CS27" s="135">
        <v>0</v>
      </c>
      <c r="CT27" s="135">
        <v>0</v>
      </c>
      <c r="CU27" s="135">
        <v>0</v>
      </c>
      <c r="CV27" s="135">
        <v>0</v>
      </c>
      <c r="CW27" s="118">
        <v>0</v>
      </c>
      <c r="CX27" s="118">
        <v>0</v>
      </c>
      <c r="CY27" s="118"/>
      <c r="CZ27" s="118"/>
      <c r="DA27" s="118"/>
      <c r="DB27" s="118"/>
      <c r="DC27" s="118"/>
      <c r="DD27" s="118"/>
      <c r="DE27" s="110">
        <f t="shared" si="150"/>
        <v>282855</v>
      </c>
      <c r="DF27" s="110">
        <f t="shared" si="151"/>
        <v>2828.55</v>
      </c>
    </row>
    <row r="28" spans="1:110" outlineLevel="2" x14ac:dyDescent="0.25">
      <c r="A28" s="72" t="s">
        <v>83</v>
      </c>
      <c r="B28" s="73"/>
      <c r="C28" s="133">
        <v>0</v>
      </c>
      <c r="D28" s="133">
        <v>0</v>
      </c>
      <c r="E28" s="133">
        <v>0</v>
      </c>
      <c r="F28" s="133">
        <v>0</v>
      </c>
      <c r="G28" s="133">
        <v>0</v>
      </c>
      <c r="H28" s="133">
        <v>0</v>
      </c>
      <c r="I28" s="133">
        <v>0</v>
      </c>
      <c r="J28" s="133">
        <v>0</v>
      </c>
      <c r="K28" s="133">
        <v>0</v>
      </c>
      <c r="L28" s="133">
        <v>0</v>
      </c>
      <c r="M28" s="133">
        <v>0</v>
      </c>
      <c r="N28" s="133">
        <v>0</v>
      </c>
      <c r="O28" s="133">
        <v>0</v>
      </c>
      <c r="P28" s="133">
        <v>0</v>
      </c>
      <c r="Q28" s="133">
        <v>0</v>
      </c>
      <c r="R28" s="133">
        <v>0</v>
      </c>
      <c r="S28" s="133">
        <v>0</v>
      </c>
      <c r="T28" s="133">
        <v>0</v>
      </c>
      <c r="U28" s="133">
        <v>0</v>
      </c>
      <c r="V28" s="133">
        <v>0</v>
      </c>
      <c r="W28" s="133">
        <v>0</v>
      </c>
      <c r="X28" s="133">
        <v>0</v>
      </c>
      <c r="Y28" s="133">
        <v>0</v>
      </c>
      <c r="Z28" s="133">
        <v>0</v>
      </c>
      <c r="AA28" s="133">
        <v>0</v>
      </c>
      <c r="AB28" s="133">
        <v>0</v>
      </c>
      <c r="AC28" s="133">
        <v>0</v>
      </c>
      <c r="AD28" s="133">
        <v>0</v>
      </c>
      <c r="AE28" s="133">
        <v>0</v>
      </c>
      <c r="AF28" s="133">
        <v>0</v>
      </c>
      <c r="AG28" s="133">
        <v>0</v>
      </c>
      <c r="AH28" s="133">
        <v>0</v>
      </c>
      <c r="AI28" s="133">
        <v>0</v>
      </c>
      <c r="AJ28" s="133">
        <v>0</v>
      </c>
      <c r="AK28" s="133">
        <v>0</v>
      </c>
      <c r="AL28" s="133">
        <v>0</v>
      </c>
      <c r="AM28" s="133">
        <v>0</v>
      </c>
      <c r="AN28" s="133">
        <v>0</v>
      </c>
      <c r="AO28" s="133">
        <v>0</v>
      </c>
      <c r="AP28" s="133">
        <v>0</v>
      </c>
      <c r="AQ28" s="133">
        <v>0</v>
      </c>
      <c r="AR28" s="133">
        <v>0</v>
      </c>
      <c r="AS28" s="133">
        <v>0</v>
      </c>
      <c r="AT28" s="133">
        <v>0</v>
      </c>
      <c r="AU28" s="133">
        <v>0</v>
      </c>
      <c r="AV28" s="133">
        <v>0</v>
      </c>
      <c r="AW28" s="133">
        <v>0</v>
      </c>
      <c r="AX28" s="133">
        <v>0</v>
      </c>
      <c r="AY28" s="133">
        <v>0</v>
      </c>
      <c r="AZ28" s="133">
        <v>0</v>
      </c>
      <c r="BA28" s="133">
        <v>0</v>
      </c>
      <c r="BB28" s="133">
        <v>0</v>
      </c>
      <c r="BC28" s="133">
        <v>0</v>
      </c>
      <c r="BD28" s="133">
        <v>0</v>
      </c>
      <c r="BE28" s="133">
        <v>0</v>
      </c>
      <c r="BF28" s="133">
        <v>0</v>
      </c>
      <c r="BG28" s="133">
        <v>0</v>
      </c>
      <c r="BH28" s="133">
        <v>0</v>
      </c>
      <c r="BI28" s="133">
        <v>0</v>
      </c>
      <c r="BJ28" s="133">
        <v>0</v>
      </c>
      <c r="BK28" s="133">
        <v>0</v>
      </c>
      <c r="BL28" s="133">
        <v>0</v>
      </c>
      <c r="BM28" s="133">
        <v>0</v>
      </c>
      <c r="BN28" s="133">
        <v>0</v>
      </c>
      <c r="BO28" s="133">
        <v>0</v>
      </c>
      <c r="BP28" s="133">
        <v>0</v>
      </c>
      <c r="BQ28" s="133">
        <v>0</v>
      </c>
      <c r="BR28" s="133">
        <v>0</v>
      </c>
      <c r="BS28" s="135">
        <v>0</v>
      </c>
      <c r="BT28" s="135">
        <v>0</v>
      </c>
      <c r="BU28" s="135">
        <v>0</v>
      </c>
      <c r="BV28" s="135">
        <v>0</v>
      </c>
      <c r="BW28" s="135">
        <v>0</v>
      </c>
      <c r="BX28" s="135">
        <v>0</v>
      </c>
      <c r="BY28" s="135">
        <v>0</v>
      </c>
      <c r="BZ28" s="135">
        <v>0</v>
      </c>
      <c r="CA28" s="135">
        <v>0</v>
      </c>
      <c r="CB28" s="135">
        <v>0</v>
      </c>
      <c r="CC28" s="135">
        <v>0</v>
      </c>
      <c r="CD28" s="135">
        <v>0</v>
      </c>
      <c r="CE28" s="135">
        <v>0</v>
      </c>
      <c r="CF28" s="135">
        <v>0</v>
      </c>
      <c r="CG28" s="135">
        <v>0</v>
      </c>
      <c r="CH28" s="135">
        <v>0</v>
      </c>
      <c r="CI28" s="135">
        <v>0</v>
      </c>
      <c r="CJ28" s="135">
        <v>0</v>
      </c>
      <c r="CK28" s="135">
        <v>0</v>
      </c>
      <c r="CL28" s="135">
        <v>0</v>
      </c>
      <c r="CM28" s="135">
        <v>0</v>
      </c>
      <c r="CN28" s="135">
        <v>0</v>
      </c>
      <c r="CO28" s="135">
        <v>0</v>
      </c>
      <c r="CP28" s="135">
        <v>0</v>
      </c>
      <c r="CQ28" s="135">
        <v>0</v>
      </c>
      <c r="CR28" s="135">
        <v>0</v>
      </c>
      <c r="CS28" s="135">
        <v>0</v>
      </c>
      <c r="CT28" s="135">
        <v>0</v>
      </c>
      <c r="CU28" s="135">
        <v>10362</v>
      </c>
      <c r="CV28" s="135">
        <v>0</v>
      </c>
      <c r="CW28" s="118">
        <v>0</v>
      </c>
      <c r="CX28" s="118"/>
      <c r="CY28" s="118"/>
      <c r="CZ28" s="118"/>
      <c r="DA28" s="118"/>
      <c r="DB28" s="118"/>
      <c r="DC28" s="118"/>
      <c r="DD28" s="118"/>
      <c r="DE28" s="110"/>
      <c r="DF28" s="110"/>
    </row>
    <row r="29" spans="1:110" outlineLevel="2" x14ac:dyDescent="0.25">
      <c r="A29" s="72" t="s">
        <v>68</v>
      </c>
      <c r="B29" s="73"/>
      <c r="C29" s="133">
        <v>0</v>
      </c>
      <c r="D29" s="133">
        <v>0</v>
      </c>
      <c r="E29" s="133">
        <v>0</v>
      </c>
      <c r="F29" s="133">
        <v>0</v>
      </c>
      <c r="G29" s="133">
        <v>0</v>
      </c>
      <c r="H29" s="133">
        <v>0</v>
      </c>
      <c r="I29" s="133">
        <v>0</v>
      </c>
      <c r="J29" s="133">
        <v>0</v>
      </c>
      <c r="K29" s="133">
        <v>0</v>
      </c>
      <c r="L29" s="133">
        <v>0</v>
      </c>
      <c r="M29" s="133">
        <v>0</v>
      </c>
      <c r="N29" s="133">
        <v>0</v>
      </c>
      <c r="O29" s="133">
        <v>0</v>
      </c>
      <c r="P29" s="133">
        <v>0</v>
      </c>
      <c r="Q29" s="133">
        <v>0</v>
      </c>
      <c r="R29" s="133">
        <v>0</v>
      </c>
      <c r="S29" s="133">
        <v>0</v>
      </c>
      <c r="T29" s="133">
        <v>0</v>
      </c>
      <c r="U29" s="133">
        <v>0</v>
      </c>
      <c r="V29" s="133">
        <v>0</v>
      </c>
      <c r="W29" s="133">
        <v>0</v>
      </c>
      <c r="X29" s="133">
        <v>0</v>
      </c>
      <c r="Y29" s="133">
        <v>0</v>
      </c>
      <c r="Z29" s="133">
        <v>0</v>
      </c>
      <c r="AA29" s="133">
        <v>0</v>
      </c>
      <c r="AB29" s="133">
        <v>0</v>
      </c>
      <c r="AC29" s="133">
        <v>0</v>
      </c>
      <c r="AD29" s="133">
        <v>0</v>
      </c>
      <c r="AE29" s="133">
        <v>0</v>
      </c>
      <c r="AF29" s="133">
        <v>0</v>
      </c>
      <c r="AG29" s="133">
        <v>0</v>
      </c>
      <c r="AH29" s="133">
        <v>0</v>
      </c>
      <c r="AI29" s="133">
        <v>0</v>
      </c>
      <c r="AJ29" s="133">
        <v>0</v>
      </c>
      <c r="AK29" s="133">
        <v>0</v>
      </c>
      <c r="AL29" s="133">
        <v>0</v>
      </c>
      <c r="AM29" s="133">
        <v>0</v>
      </c>
      <c r="AN29" s="133">
        <v>0</v>
      </c>
      <c r="AO29" s="133">
        <v>0</v>
      </c>
      <c r="AP29" s="133">
        <v>0</v>
      </c>
      <c r="AQ29" s="133">
        <v>0</v>
      </c>
      <c r="AR29" s="133">
        <v>0</v>
      </c>
      <c r="AS29" s="133">
        <v>0</v>
      </c>
      <c r="AT29" s="133">
        <v>0</v>
      </c>
      <c r="AU29" s="133">
        <v>0</v>
      </c>
      <c r="AV29" s="133">
        <v>0</v>
      </c>
      <c r="AW29" s="133">
        <v>0</v>
      </c>
      <c r="AX29" s="133">
        <v>0</v>
      </c>
      <c r="AY29" s="133">
        <v>0</v>
      </c>
      <c r="AZ29" s="133">
        <v>0</v>
      </c>
      <c r="BA29" s="133">
        <v>0</v>
      </c>
      <c r="BB29" s="133">
        <v>0</v>
      </c>
      <c r="BC29" s="133">
        <v>0</v>
      </c>
      <c r="BD29" s="133">
        <v>0</v>
      </c>
      <c r="BE29" s="133">
        <v>0</v>
      </c>
      <c r="BF29" s="133">
        <v>0</v>
      </c>
      <c r="BG29" s="133">
        <v>0</v>
      </c>
      <c r="BH29" s="133">
        <v>0</v>
      </c>
      <c r="BI29" s="133">
        <v>0</v>
      </c>
      <c r="BJ29" s="133">
        <v>0</v>
      </c>
      <c r="BK29" s="133">
        <v>0</v>
      </c>
      <c r="BL29" s="133">
        <v>0</v>
      </c>
      <c r="BM29" s="133">
        <v>0</v>
      </c>
      <c r="BN29" s="133">
        <v>0</v>
      </c>
      <c r="BO29" s="133">
        <v>0</v>
      </c>
      <c r="BP29" s="133">
        <v>0</v>
      </c>
      <c r="BQ29" s="133">
        <v>0</v>
      </c>
      <c r="BR29" s="133">
        <v>0</v>
      </c>
      <c r="BS29" s="133">
        <v>0</v>
      </c>
      <c r="BT29" s="133">
        <v>0</v>
      </c>
      <c r="BU29" s="133">
        <v>0</v>
      </c>
      <c r="BV29" s="133">
        <v>0</v>
      </c>
      <c r="BW29" s="133">
        <v>0</v>
      </c>
      <c r="BX29" s="133">
        <v>0</v>
      </c>
      <c r="BY29" s="133">
        <v>0</v>
      </c>
      <c r="BZ29" s="133">
        <v>0</v>
      </c>
      <c r="CA29" s="133">
        <v>0</v>
      </c>
      <c r="CB29" s="133">
        <v>0</v>
      </c>
      <c r="CC29" s="133">
        <v>0</v>
      </c>
      <c r="CD29" s="133">
        <v>0</v>
      </c>
      <c r="CE29" s="133">
        <v>0</v>
      </c>
      <c r="CF29" s="133">
        <v>0</v>
      </c>
      <c r="CG29" s="133">
        <v>0</v>
      </c>
      <c r="CH29" s="133">
        <v>0</v>
      </c>
      <c r="CI29" s="133">
        <v>0</v>
      </c>
      <c r="CJ29" s="133">
        <v>0</v>
      </c>
      <c r="CK29" s="133">
        <v>0</v>
      </c>
      <c r="CL29" s="133">
        <v>0</v>
      </c>
      <c r="CM29" s="133">
        <v>0</v>
      </c>
      <c r="CN29" s="133">
        <v>0</v>
      </c>
      <c r="CO29" s="133">
        <v>0</v>
      </c>
      <c r="CP29" s="133">
        <v>0</v>
      </c>
      <c r="CQ29" s="133">
        <v>0</v>
      </c>
      <c r="CR29" s="135">
        <v>0</v>
      </c>
      <c r="CS29" s="133">
        <v>0</v>
      </c>
      <c r="CT29" s="133">
        <v>0</v>
      </c>
      <c r="CU29" s="135">
        <v>0</v>
      </c>
      <c r="CV29" s="135">
        <v>0</v>
      </c>
      <c r="CW29" s="74">
        <v>0</v>
      </c>
      <c r="CX29" s="74"/>
      <c r="CY29" s="74"/>
      <c r="CZ29" s="74"/>
      <c r="DA29" s="74"/>
      <c r="DB29" s="74"/>
      <c r="DC29" s="74"/>
      <c r="DD29" s="74"/>
      <c r="DE29" s="110">
        <f t="shared" si="150"/>
        <v>0</v>
      </c>
      <c r="DF29" s="110">
        <f t="shared" si="151"/>
        <v>0</v>
      </c>
    </row>
    <row r="30" spans="1:110" outlineLevel="1" x14ac:dyDescent="0.25">
      <c r="A30" s="108" t="s">
        <v>67</v>
      </c>
      <c r="B30" s="105"/>
      <c r="C30" s="109">
        <f t="shared" ref="C30:AH30" si="156" xml:space="preserve"> SUM(C27:C29)</f>
        <v>0</v>
      </c>
      <c r="D30" s="109">
        <f t="shared" si="156"/>
        <v>0</v>
      </c>
      <c r="E30" s="109">
        <f t="shared" si="156"/>
        <v>0</v>
      </c>
      <c r="F30" s="109">
        <f t="shared" si="156"/>
        <v>0</v>
      </c>
      <c r="G30" s="109">
        <f t="shared" si="156"/>
        <v>0</v>
      </c>
      <c r="H30" s="109">
        <f t="shared" si="156"/>
        <v>0</v>
      </c>
      <c r="I30" s="109">
        <f t="shared" si="156"/>
        <v>0</v>
      </c>
      <c r="J30" s="109">
        <f t="shared" si="156"/>
        <v>0</v>
      </c>
      <c r="K30" s="109">
        <f t="shared" si="156"/>
        <v>0</v>
      </c>
      <c r="L30" s="109">
        <f t="shared" si="156"/>
        <v>0</v>
      </c>
      <c r="M30" s="109">
        <f t="shared" si="156"/>
        <v>0</v>
      </c>
      <c r="N30" s="109">
        <f t="shared" si="156"/>
        <v>0</v>
      </c>
      <c r="O30" s="109">
        <f t="shared" si="156"/>
        <v>0</v>
      </c>
      <c r="P30" s="109">
        <f t="shared" si="156"/>
        <v>0</v>
      </c>
      <c r="Q30" s="109">
        <f t="shared" si="156"/>
        <v>0</v>
      </c>
      <c r="R30" s="109">
        <f t="shared" si="156"/>
        <v>0</v>
      </c>
      <c r="S30" s="109">
        <f t="shared" si="156"/>
        <v>0</v>
      </c>
      <c r="T30" s="109">
        <f t="shared" si="156"/>
        <v>0</v>
      </c>
      <c r="U30" s="109">
        <f t="shared" si="156"/>
        <v>0</v>
      </c>
      <c r="V30" s="109">
        <f t="shared" si="156"/>
        <v>0</v>
      </c>
      <c r="W30" s="109">
        <f t="shared" si="156"/>
        <v>0</v>
      </c>
      <c r="X30" s="109">
        <f t="shared" si="156"/>
        <v>0</v>
      </c>
      <c r="Y30" s="109">
        <f t="shared" si="156"/>
        <v>0</v>
      </c>
      <c r="Z30" s="109">
        <f t="shared" si="156"/>
        <v>0</v>
      </c>
      <c r="AA30" s="109">
        <f t="shared" si="156"/>
        <v>0</v>
      </c>
      <c r="AB30" s="109">
        <f t="shared" si="156"/>
        <v>0</v>
      </c>
      <c r="AC30" s="109">
        <f t="shared" si="156"/>
        <v>0</v>
      </c>
      <c r="AD30" s="109">
        <f t="shared" si="156"/>
        <v>0</v>
      </c>
      <c r="AE30" s="109">
        <f t="shared" si="156"/>
        <v>0</v>
      </c>
      <c r="AF30" s="109">
        <f t="shared" si="156"/>
        <v>0</v>
      </c>
      <c r="AG30" s="109">
        <f t="shared" si="156"/>
        <v>0</v>
      </c>
      <c r="AH30" s="109">
        <f t="shared" si="156"/>
        <v>0</v>
      </c>
      <c r="AI30" s="109">
        <f t="shared" ref="AI30:BN30" si="157" xml:space="preserve"> SUM(AI27:AI29)</f>
        <v>0</v>
      </c>
      <c r="AJ30" s="109">
        <f t="shared" si="157"/>
        <v>0</v>
      </c>
      <c r="AK30" s="109">
        <f t="shared" si="157"/>
        <v>0</v>
      </c>
      <c r="AL30" s="109">
        <f t="shared" si="157"/>
        <v>0</v>
      </c>
      <c r="AM30" s="109">
        <f t="shared" si="157"/>
        <v>0</v>
      </c>
      <c r="AN30" s="109">
        <f t="shared" si="157"/>
        <v>0</v>
      </c>
      <c r="AO30" s="109">
        <f t="shared" si="157"/>
        <v>0</v>
      </c>
      <c r="AP30" s="109">
        <f t="shared" si="157"/>
        <v>0</v>
      </c>
      <c r="AQ30" s="109">
        <f t="shared" si="157"/>
        <v>0</v>
      </c>
      <c r="AR30" s="109">
        <f t="shared" si="157"/>
        <v>0</v>
      </c>
      <c r="AS30" s="109">
        <f t="shared" si="157"/>
        <v>0</v>
      </c>
      <c r="AT30" s="109">
        <f t="shared" si="157"/>
        <v>0</v>
      </c>
      <c r="AU30" s="109">
        <f t="shared" si="157"/>
        <v>0</v>
      </c>
      <c r="AV30" s="109">
        <f t="shared" si="157"/>
        <v>0</v>
      </c>
      <c r="AW30" s="109">
        <f t="shared" si="157"/>
        <v>0</v>
      </c>
      <c r="AX30" s="109">
        <f t="shared" si="157"/>
        <v>0</v>
      </c>
      <c r="AY30" s="109">
        <f t="shared" si="157"/>
        <v>0</v>
      </c>
      <c r="AZ30" s="109">
        <f t="shared" si="157"/>
        <v>0</v>
      </c>
      <c r="BA30" s="109">
        <f t="shared" si="157"/>
        <v>0</v>
      </c>
      <c r="BB30" s="109">
        <f t="shared" si="157"/>
        <v>0</v>
      </c>
      <c r="BC30" s="109">
        <f t="shared" si="157"/>
        <v>0</v>
      </c>
      <c r="BD30" s="109">
        <f t="shared" si="157"/>
        <v>0</v>
      </c>
      <c r="BE30" s="109">
        <f t="shared" si="157"/>
        <v>0</v>
      </c>
      <c r="BF30" s="109">
        <f t="shared" si="157"/>
        <v>0</v>
      </c>
      <c r="BG30" s="109">
        <f t="shared" si="157"/>
        <v>0</v>
      </c>
      <c r="BH30" s="109">
        <f t="shared" si="157"/>
        <v>0</v>
      </c>
      <c r="BI30" s="109">
        <f t="shared" si="157"/>
        <v>0</v>
      </c>
      <c r="BJ30" s="109">
        <f t="shared" si="157"/>
        <v>0</v>
      </c>
      <c r="BK30" s="109">
        <f t="shared" si="157"/>
        <v>0</v>
      </c>
      <c r="BL30" s="109">
        <f t="shared" si="157"/>
        <v>0</v>
      </c>
      <c r="BM30" s="109">
        <f t="shared" si="157"/>
        <v>56191</v>
      </c>
      <c r="BN30" s="109">
        <f t="shared" si="157"/>
        <v>0</v>
      </c>
      <c r="BO30" s="109">
        <f t="shared" ref="BO30:CT30" si="158" xml:space="preserve"> SUM(BO27:BO29)</f>
        <v>0</v>
      </c>
      <c r="BP30" s="109">
        <f t="shared" si="158"/>
        <v>0</v>
      </c>
      <c r="BQ30" s="109">
        <f t="shared" si="158"/>
        <v>0</v>
      </c>
      <c r="BR30" s="109">
        <f t="shared" si="158"/>
        <v>82119</v>
      </c>
      <c r="BS30" s="109">
        <f t="shared" si="158"/>
        <v>0</v>
      </c>
      <c r="BT30" s="109">
        <f t="shared" si="158"/>
        <v>0</v>
      </c>
      <c r="BU30" s="109">
        <f t="shared" si="158"/>
        <v>0</v>
      </c>
      <c r="BV30" s="109">
        <f t="shared" si="158"/>
        <v>0</v>
      </c>
      <c r="BW30" s="109">
        <f t="shared" si="158"/>
        <v>144545</v>
      </c>
      <c r="BX30" s="109">
        <f t="shared" si="158"/>
        <v>0</v>
      </c>
      <c r="BY30" s="109">
        <f t="shared" si="158"/>
        <v>0</v>
      </c>
      <c r="BZ30" s="109">
        <f t="shared" si="158"/>
        <v>0</v>
      </c>
      <c r="CA30" s="109">
        <f t="shared" si="158"/>
        <v>0</v>
      </c>
      <c r="CB30" s="109">
        <f t="shared" si="158"/>
        <v>0</v>
      </c>
      <c r="CC30" s="109">
        <f t="shared" si="158"/>
        <v>0</v>
      </c>
      <c r="CD30" s="109">
        <f t="shared" si="158"/>
        <v>0</v>
      </c>
      <c r="CE30" s="109">
        <f t="shared" si="158"/>
        <v>0</v>
      </c>
      <c r="CF30" s="109">
        <f t="shared" si="158"/>
        <v>0</v>
      </c>
      <c r="CG30" s="109">
        <f t="shared" si="158"/>
        <v>0</v>
      </c>
      <c r="CH30" s="109">
        <f t="shared" si="158"/>
        <v>0</v>
      </c>
      <c r="CI30" s="109">
        <f t="shared" si="158"/>
        <v>0</v>
      </c>
      <c r="CJ30" s="109">
        <f t="shared" si="158"/>
        <v>0</v>
      </c>
      <c r="CK30" s="109">
        <f t="shared" si="158"/>
        <v>0</v>
      </c>
      <c r="CL30" s="109">
        <f t="shared" si="158"/>
        <v>0</v>
      </c>
      <c r="CM30" s="109">
        <f t="shared" si="158"/>
        <v>0</v>
      </c>
      <c r="CN30" s="109">
        <f t="shared" si="158"/>
        <v>0</v>
      </c>
      <c r="CO30" s="109">
        <f t="shared" si="158"/>
        <v>0</v>
      </c>
      <c r="CP30" s="109">
        <f t="shared" si="158"/>
        <v>0</v>
      </c>
      <c r="CQ30" s="109">
        <f t="shared" si="158"/>
        <v>0</v>
      </c>
      <c r="CR30" s="109">
        <f t="shared" si="158"/>
        <v>0</v>
      </c>
      <c r="CS30" s="109">
        <f t="shared" si="158"/>
        <v>0</v>
      </c>
      <c r="CT30" s="109">
        <f t="shared" si="158"/>
        <v>0</v>
      </c>
      <c r="CU30" s="109">
        <f t="shared" ref="CU30:DD30" si="159" xml:space="preserve"> SUM(CU27:CU29)</f>
        <v>10362</v>
      </c>
      <c r="CV30" s="109">
        <f t="shared" si="159"/>
        <v>0</v>
      </c>
      <c r="CW30" s="109">
        <f t="shared" si="159"/>
        <v>0</v>
      </c>
      <c r="CX30" s="109">
        <f t="shared" si="159"/>
        <v>0</v>
      </c>
      <c r="CY30" s="109">
        <f t="shared" si="159"/>
        <v>0</v>
      </c>
      <c r="CZ30" s="109">
        <f t="shared" si="159"/>
        <v>0</v>
      </c>
      <c r="DA30" s="109">
        <f t="shared" si="159"/>
        <v>0</v>
      </c>
      <c r="DB30" s="109">
        <f t="shared" si="159"/>
        <v>0</v>
      </c>
      <c r="DC30" s="109">
        <f t="shared" si="159"/>
        <v>0</v>
      </c>
      <c r="DD30" s="109">
        <f t="shared" si="159"/>
        <v>0</v>
      </c>
      <c r="DE30" s="32">
        <f t="shared" si="150"/>
        <v>293217</v>
      </c>
      <c r="DF30" s="32">
        <f t="shared" si="151"/>
        <v>2932.17</v>
      </c>
    </row>
    <row r="31" spans="1:110" outlineLevel="2" x14ac:dyDescent="0.25">
      <c r="A31" s="104" t="s">
        <v>87</v>
      </c>
      <c r="B31" s="105"/>
      <c r="C31" s="144">
        <v>0</v>
      </c>
      <c r="D31" s="144">
        <v>0</v>
      </c>
      <c r="E31" s="144">
        <v>0</v>
      </c>
      <c r="F31" s="144">
        <v>0</v>
      </c>
      <c r="G31" s="144">
        <v>0</v>
      </c>
      <c r="H31" s="144">
        <v>0</v>
      </c>
      <c r="I31" s="144">
        <v>0</v>
      </c>
      <c r="J31" s="144">
        <v>0</v>
      </c>
      <c r="K31" s="144">
        <v>0</v>
      </c>
      <c r="L31" s="144">
        <v>0</v>
      </c>
      <c r="M31" s="144">
        <v>0</v>
      </c>
      <c r="N31" s="144">
        <v>0</v>
      </c>
      <c r="O31" s="144">
        <v>0</v>
      </c>
      <c r="P31" s="144">
        <v>0</v>
      </c>
      <c r="Q31" s="144">
        <v>0</v>
      </c>
      <c r="R31" s="144">
        <v>0</v>
      </c>
      <c r="S31" s="144">
        <v>0</v>
      </c>
      <c r="T31" s="144">
        <v>0</v>
      </c>
      <c r="U31" s="144">
        <v>0</v>
      </c>
      <c r="V31" s="144">
        <v>0</v>
      </c>
      <c r="W31" s="144">
        <v>62535</v>
      </c>
      <c r="X31" s="144">
        <v>0</v>
      </c>
      <c r="Y31" s="144">
        <v>0</v>
      </c>
      <c r="Z31" s="145">
        <v>0</v>
      </c>
      <c r="AA31" s="145">
        <v>0</v>
      </c>
      <c r="AB31" s="145">
        <v>0</v>
      </c>
      <c r="AC31" s="144">
        <v>0</v>
      </c>
      <c r="AD31" s="144">
        <v>0</v>
      </c>
      <c r="AE31" s="144">
        <v>0</v>
      </c>
      <c r="AF31" s="145">
        <v>0</v>
      </c>
      <c r="AG31" s="145">
        <v>0</v>
      </c>
      <c r="AH31" s="145">
        <v>0</v>
      </c>
      <c r="AI31" s="144">
        <v>0</v>
      </c>
      <c r="AJ31" s="145">
        <v>0</v>
      </c>
      <c r="AK31" s="145">
        <v>0</v>
      </c>
      <c r="AL31" s="145">
        <v>0</v>
      </c>
      <c r="AM31" s="145">
        <v>0</v>
      </c>
      <c r="AN31" s="145">
        <v>71369</v>
      </c>
      <c r="AO31" s="145">
        <v>0</v>
      </c>
      <c r="AP31" s="145">
        <v>0</v>
      </c>
      <c r="AQ31" s="145">
        <v>0</v>
      </c>
      <c r="AR31" s="145">
        <v>0</v>
      </c>
      <c r="AS31" s="145">
        <v>0</v>
      </c>
      <c r="AT31" s="145">
        <v>0</v>
      </c>
      <c r="AU31" s="145">
        <v>0</v>
      </c>
      <c r="AV31" s="145">
        <v>0</v>
      </c>
      <c r="AW31" s="144">
        <v>0</v>
      </c>
      <c r="AX31" s="144">
        <v>0</v>
      </c>
      <c r="AY31" s="144">
        <v>0</v>
      </c>
      <c r="AZ31" s="144">
        <v>0</v>
      </c>
      <c r="BA31" s="144">
        <v>0</v>
      </c>
      <c r="BB31" s="144">
        <v>0</v>
      </c>
      <c r="BC31" s="144">
        <v>0</v>
      </c>
      <c r="BD31" s="144">
        <v>0</v>
      </c>
      <c r="BE31" s="144">
        <v>0</v>
      </c>
      <c r="BF31" s="144">
        <v>0</v>
      </c>
      <c r="BG31" s="144">
        <v>0</v>
      </c>
      <c r="BH31" s="144">
        <v>0</v>
      </c>
      <c r="BI31" s="144">
        <v>0</v>
      </c>
      <c r="BJ31" s="144">
        <v>0</v>
      </c>
      <c r="BK31" s="144">
        <v>0</v>
      </c>
      <c r="BL31" s="144">
        <v>0</v>
      </c>
      <c r="BM31" s="144">
        <v>0</v>
      </c>
      <c r="BN31" s="144">
        <v>0</v>
      </c>
      <c r="BO31" s="144">
        <v>0</v>
      </c>
      <c r="BP31" s="144">
        <v>0</v>
      </c>
      <c r="BQ31" s="144">
        <v>0</v>
      </c>
      <c r="BR31" s="145">
        <v>0</v>
      </c>
      <c r="BS31" s="145">
        <v>0</v>
      </c>
      <c r="BT31" s="144">
        <v>0</v>
      </c>
      <c r="BU31" s="144">
        <v>0</v>
      </c>
      <c r="BV31" s="144">
        <v>0</v>
      </c>
      <c r="BW31" s="144">
        <v>0</v>
      </c>
      <c r="BX31" s="144">
        <v>0</v>
      </c>
      <c r="BY31" s="144">
        <v>0</v>
      </c>
      <c r="BZ31" s="144">
        <v>0</v>
      </c>
      <c r="CA31" s="144">
        <v>0</v>
      </c>
      <c r="CB31" s="144">
        <v>0</v>
      </c>
      <c r="CC31" s="145">
        <v>0</v>
      </c>
      <c r="CD31" s="144">
        <v>0</v>
      </c>
      <c r="CE31" s="144">
        <v>0</v>
      </c>
      <c r="CF31" s="144">
        <v>0</v>
      </c>
      <c r="CG31" s="144">
        <v>0</v>
      </c>
      <c r="CH31" s="144">
        <v>0</v>
      </c>
      <c r="CI31" s="144">
        <v>0</v>
      </c>
      <c r="CJ31" s="144">
        <v>0</v>
      </c>
      <c r="CK31" s="144">
        <v>0</v>
      </c>
      <c r="CL31" s="144">
        <v>0</v>
      </c>
      <c r="CM31" s="144">
        <v>0</v>
      </c>
      <c r="CN31" s="144">
        <v>0</v>
      </c>
      <c r="CO31" s="144">
        <v>0</v>
      </c>
      <c r="CP31" s="144">
        <v>0</v>
      </c>
      <c r="CQ31" s="144">
        <v>0</v>
      </c>
      <c r="CR31" s="144">
        <v>0</v>
      </c>
      <c r="CS31" s="144">
        <v>0</v>
      </c>
      <c r="CT31" s="144">
        <v>0</v>
      </c>
      <c r="CU31" s="144">
        <v>0</v>
      </c>
      <c r="CV31" s="144">
        <v>0</v>
      </c>
      <c r="CW31" s="107">
        <v>0</v>
      </c>
      <c r="CX31" s="107"/>
      <c r="CY31" s="107"/>
      <c r="CZ31" s="107"/>
      <c r="DA31" s="107"/>
      <c r="DB31" s="107"/>
      <c r="DC31" s="107"/>
      <c r="DD31" s="107"/>
      <c r="DE31" s="110">
        <f t="shared" si="144"/>
        <v>133904</v>
      </c>
      <c r="DF31" s="110">
        <f t="shared" si="145"/>
        <v>1339.04</v>
      </c>
    </row>
    <row r="32" spans="1:110" outlineLevel="2" x14ac:dyDescent="0.25">
      <c r="A32" s="104" t="s">
        <v>85</v>
      </c>
      <c r="B32" s="105"/>
      <c r="C32" s="144">
        <v>0</v>
      </c>
      <c r="D32" s="144">
        <v>0</v>
      </c>
      <c r="E32" s="144">
        <v>0</v>
      </c>
      <c r="F32" s="161">
        <v>0</v>
      </c>
      <c r="G32" s="145">
        <v>0</v>
      </c>
      <c r="H32" s="144">
        <v>0</v>
      </c>
      <c r="I32" s="144">
        <v>0</v>
      </c>
      <c r="J32" s="144">
        <v>0</v>
      </c>
      <c r="K32" s="144">
        <v>0</v>
      </c>
      <c r="L32" s="144">
        <v>0</v>
      </c>
      <c r="M32" s="144">
        <v>0</v>
      </c>
      <c r="N32" s="145">
        <v>0</v>
      </c>
      <c r="O32" s="144">
        <v>0</v>
      </c>
      <c r="P32" s="144">
        <v>4357</v>
      </c>
      <c r="Q32" s="144">
        <v>0</v>
      </c>
      <c r="R32" s="144">
        <v>0</v>
      </c>
      <c r="S32" s="144">
        <v>0</v>
      </c>
      <c r="T32" s="144">
        <v>17315</v>
      </c>
      <c r="U32" s="144">
        <v>0</v>
      </c>
      <c r="V32" s="144">
        <v>13428</v>
      </c>
      <c r="W32" s="144">
        <v>0</v>
      </c>
      <c r="X32" s="144">
        <v>0</v>
      </c>
      <c r="Y32" s="144">
        <v>0</v>
      </c>
      <c r="Z32" s="144">
        <v>0</v>
      </c>
      <c r="AA32" s="144">
        <v>0</v>
      </c>
      <c r="AB32" s="144">
        <v>4302</v>
      </c>
      <c r="AC32" s="144">
        <v>19011</v>
      </c>
      <c r="AD32" s="144">
        <v>0</v>
      </c>
      <c r="AE32" s="144">
        <v>0</v>
      </c>
      <c r="AF32" s="144">
        <v>0</v>
      </c>
      <c r="AG32" s="144">
        <v>0</v>
      </c>
      <c r="AH32" s="144">
        <v>0</v>
      </c>
      <c r="AI32" s="144">
        <v>0</v>
      </c>
      <c r="AJ32" s="144">
        <v>0</v>
      </c>
      <c r="AK32" s="144">
        <v>0</v>
      </c>
      <c r="AL32" s="144">
        <v>0</v>
      </c>
      <c r="AM32" s="144">
        <v>0</v>
      </c>
      <c r="AN32" s="144">
        <v>0</v>
      </c>
      <c r="AO32" s="144">
        <v>0</v>
      </c>
      <c r="AP32" s="144">
        <v>0</v>
      </c>
      <c r="AQ32" s="144">
        <v>0</v>
      </c>
      <c r="AR32" s="144">
        <v>0</v>
      </c>
      <c r="AS32" s="144">
        <v>0</v>
      </c>
      <c r="AT32" s="144">
        <v>0</v>
      </c>
      <c r="AU32" s="144">
        <v>0</v>
      </c>
      <c r="AV32" s="144">
        <v>0</v>
      </c>
      <c r="AW32" s="144">
        <v>0</v>
      </c>
      <c r="AX32" s="144">
        <v>0</v>
      </c>
      <c r="AY32" s="144">
        <v>0</v>
      </c>
      <c r="AZ32" s="144">
        <v>0</v>
      </c>
      <c r="BA32" s="144">
        <v>0</v>
      </c>
      <c r="BB32" s="144">
        <v>0</v>
      </c>
      <c r="BC32" s="144">
        <v>0</v>
      </c>
      <c r="BD32" s="144">
        <v>0</v>
      </c>
      <c r="BE32" s="144">
        <v>0</v>
      </c>
      <c r="BF32" s="144">
        <v>0</v>
      </c>
      <c r="BG32" s="144">
        <v>0</v>
      </c>
      <c r="BH32" s="144">
        <v>0</v>
      </c>
      <c r="BI32" s="144">
        <v>0</v>
      </c>
      <c r="BJ32" s="144">
        <v>0</v>
      </c>
      <c r="BK32" s="144">
        <v>0</v>
      </c>
      <c r="BL32" s="144">
        <v>0</v>
      </c>
      <c r="BM32" s="144">
        <v>0</v>
      </c>
      <c r="BN32" s="144">
        <v>0</v>
      </c>
      <c r="BO32" s="144">
        <v>0</v>
      </c>
      <c r="BP32" s="144">
        <v>0</v>
      </c>
      <c r="BQ32" s="144">
        <v>0</v>
      </c>
      <c r="BR32" s="144">
        <v>0</v>
      </c>
      <c r="BS32" s="144">
        <v>0</v>
      </c>
      <c r="BT32" s="144">
        <v>0</v>
      </c>
      <c r="BU32" s="144">
        <v>0</v>
      </c>
      <c r="BV32" s="144">
        <v>0</v>
      </c>
      <c r="BW32" s="144">
        <v>0</v>
      </c>
      <c r="BX32" s="144">
        <v>0</v>
      </c>
      <c r="BY32" s="144">
        <v>0</v>
      </c>
      <c r="BZ32" s="144">
        <v>0</v>
      </c>
      <c r="CA32" s="144">
        <v>0</v>
      </c>
      <c r="CB32" s="144">
        <v>0</v>
      </c>
      <c r="CC32" s="144">
        <v>0</v>
      </c>
      <c r="CD32" s="144">
        <v>0</v>
      </c>
      <c r="CE32" s="144">
        <v>0</v>
      </c>
      <c r="CF32" s="144">
        <v>0</v>
      </c>
      <c r="CG32" s="144">
        <v>0</v>
      </c>
      <c r="CH32" s="144">
        <v>0</v>
      </c>
      <c r="CI32" s="144">
        <v>0</v>
      </c>
      <c r="CJ32" s="144">
        <v>0</v>
      </c>
      <c r="CK32" s="144">
        <v>0</v>
      </c>
      <c r="CL32" s="144">
        <v>0</v>
      </c>
      <c r="CM32" s="144">
        <v>0</v>
      </c>
      <c r="CN32" s="144">
        <v>0</v>
      </c>
      <c r="CO32" s="144">
        <v>0</v>
      </c>
      <c r="CP32" s="144">
        <v>0</v>
      </c>
      <c r="CQ32" s="144">
        <v>0</v>
      </c>
      <c r="CR32" s="144">
        <v>0</v>
      </c>
      <c r="CS32" s="144">
        <v>0</v>
      </c>
      <c r="CT32" s="144">
        <v>0</v>
      </c>
      <c r="CU32" s="144">
        <v>0</v>
      </c>
      <c r="CV32" s="144">
        <v>0</v>
      </c>
      <c r="CW32" s="106">
        <v>0</v>
      </c>
      <c r="CX32" s="107">
        <v>0</v>
      </c>
      <c r="CY32" s="106"/>
      <c r="CZ32" s="106"/>
      <c r="DA32" s="106"/>
      <c r="DB32" s="106"/>
      <c r="DC32" s="106"/>
      <c r="DD32" s="106"/>
      <c r="DE32" s="110">
        <f t="shared" si="144"/>
        <v>58413</v>
      </c>
      <c r="DF32" s="110">
        <f t="shared" si="145"/>
        <v>584.13</v>
      </c>
    </row>
    <row r="33" spans="1:110" outlineLevel="2" x14ac:dyDescent="0.25">
      <c r="A33" s="104" t="s">
        <v>86</v>
      </c>
      <c r="B33" s="105"/>
      <c r="C33" s="144">
        <v>0</v>
      </c>
      <c r="D33" s="144">
        <v>0</v>
      </c>
      <c r="E33" s="144">
        <v>0</v>
      </c>
      <c r="F33" s="161">
        <v>0</v>
      </c>
      <c r="G33" s="144">
        <v>0</v>
      </c>
      <c r="H33" s="144">
        <v>0</v>
      </c>
      <c r="I33" s="144">
        <v>0</v>
      </c>
      <c r="J33" s="144">
        <v>0</v>
      </c>
      <c r="K33" s="144">
        <v>0</v>
      </c>
      <c r="L33" s="144">
        <v>0</v>
      </c>
      <c r="M33" s="144">
        <v>0</v>
      </c>
      <c r="N33" s="144">
        <v>0</v>
      </c>
      <c r="O33" s="144">
        <v>0</v>
      </c>
      <c r="P33" s="144">
        <v>0</v>
      </c>
      <c r="Q33" s="144">
        <v>0</v>
      </c>
      <c r="R33" s="144">
        <v>0</v>
      </c>
      <c r="S33" s="144">
        <v>0</v>
      </c>
      <c r="T33" s="144">
        <v>0</v>
      </c>
      <c r="U33" s="144">
        <v>0</v>
      </c>
      <c r="V33" s="144">
        <v>0</v>
      </c>
      <c r="W33" s="144">
        <v>0</v>
      </c>
      <c r="X33" s="144">
        <v>0</v>
      </c>
      <c r="Y33" s="144">
        <v>0</v>
      </c>
      <c r="Z33" s="144">
        <v>0</v>
      </c>
      <c r="AA33" s="144">
        <v>0</v>
      </c>
      <c r="AB33" s="144">
        <v>0</v>
      </c>
      <c r="AC33" s="144">
        <v>0</v>
      </c>
      <c r="AD33" s="144">
        <v>0</v>
      </c>
      <c r="AE33" s="144">
        <v>0</v>
      </c>
      <c r="AF33" s="144">
        <v>0</v>
      </c>
      <c r="AG33" s="145">
        <v>0</v>
      </c>
      <c r="AH33" s="144">
        <v>0</v>
      </c>
      <c r="AI33" s="145">
        <v>0</v>
      </c>
      <c r="AJ33" s="145">
        <v>0</v>
      </c>
      <c r="AK33" s="145">
        <v>0</v>
      </c>
      <c r="AL33" s="144">
        <v>0</v>
      </c>
      <c r="AM33" s="145">
        <v>0</v>
      </c>
      <c r="AN33" s="145">
        <v>0</v>
      </c>
      <c r="AO33" s="145">
        <v>0</v>
      </c>
      <c r="AP33" s="145">
        <v>0</v>
      </c>
      <c r="AQ33" s="145">
        <v>0</v>
      </c>
      <c r="AR33" s="144">
        <v>0</v>
      </c>
      <c r="AS33" s="144">
        <v>0</v>
      </c>
      <c r="AT33" s="144">
        <v>0</v>
      </c>
      <c r="AU33" s="144">
        <v>0</v>
      </c>
      <c r="AV33" s="144">
        <v>0</v>
      </c>
      <c r="AW33" s="144">
        <v>0</v>
      </c>
      <c r="AX33" s="144">
        <v>0</v>
      </c>
      <c r="AY33" s="144">
        <v>0</v>
      </c>
      <c r="AZ33" s="144">
        <v>0</v>
      </c>
      <c r="BA33" s="144">
        <v>0</v>
      </c>
      <c r="BB33" s="144">
        <v>0</v>
      </c>
      <c r="BC33" s="144">
        <v>0</v>
      </c>
      <c r="BD33" s="144">
        <v>0</v>
      </c>
      <c r="BE33" s="144">
        <v>0</v>
      </c>
      <c r="BF33" s="144">
        <v>0</v>
      </c>
      <c r="BG33" s="144">
        <v>0</v>
      </c>
      <c r="BH33" s="144">
        <v>0</v>
      </c>
      <c r="BI33" s="144">
        <v>0</v>
      </c>
      <c r="BJ33" s="144">
        <v>0</v>
      </c>
      <c r="BK33" s="144">
        <v>0</v>
      </c>
      <c r="BL33" s="144">
        <v>0</v>
      </c>
      <c r="BM33" s="144">
        <v>0</v>
      </c>
      <c r="BN33" s="144">
        <v>0</v>
      </c>
      <c r="BO33" s="144">
        <v>0</v>
      </c>
      <c r="BP33" s="144">
        <v>0</v>
      </c>
      <c r="BQ33" s="144">
        <v>0</v>
      </c>
      <c r="BR33" s="144">
        <v>0</v>
      </c>
      <c r="BS33" s="144">
        <v>0</v>
      </c>
      <c r="BT33" s="144">
        <v>0</v>
      </c>
      <c r="BU33" s="144">
        <v>0</v>
      </c>
      <c r="BV33" s="144">
        <v>0</v>
      </c>
      <c r="BW33" s="144">
        <v>0</v>
      </c>
      <c r="BX33" s="144">
        <v>0</v>
      </c>
      <c r="BY33" s="144">
        <v>0</v>
      </c>
      <c r="BZ33" s="144">
        <v>0</v>
      </c>
      <c r="CA33" s="144">
        <v>0</v>
      </c>
      <c r="CB33" s="144">
        <v>0</v>
      </c>
      <c r="CC33" s="144">
        <v>0</v>
      </c>
      <c r="CD33" s="144">
        <v>0</v>
      </c>
      <c r="CE33" s="144">
        <v>0</v>
      </c>
      <c r="CF33" s="144">
        <v>0</v>
      </c>
      <c r="CG33" s="144">
        <v>0</v>
      </c>
      <c r="CH33" s="144">
        <v>0</v>
      </c>
      <c r="CI33" s="144">
        <v>0</v>
      </c>
      <c r="CJ33" s="144">
        <v>0</v>
      </c>
      <c r="CK33" s="144">
        <v>0</v>
      </c>
      <c r="CL33" s="144">
        <v>0</v>
      </c>
      <c r="CM33" s="144">
        <v>0</v>
      </c>
      <c r="CN33" s="144">
        <v>0</v>
      </c>
      <c r="CO33" s="144">
        <v>0</v>
      </c>
      <c r="CP33" s="144">
        <v>0</v>
      </c>
      <c r="CQ33" s="144">
        <v>0</v>
      </c>
      <c r="CR33" s="144">
        <v>0</v>
      </c>
      <c r="CS33" s="144">
        <v>0</v>
      </c>
      <c r="CT33" s="144">
        <v>0</v>
      </c>
      <c r="CU33" s="144">
        <v>0</v>
      </c>
      <c r="CV33" s="144">
        <v>0</v>
      </c>
      <c r="CW33" s="107">
        <v>0</v>
      </c>
      <c r="CX33" s="107">
        <v>7500</v>
      </c>
      <c r="CY33" s="107"/>
      <c r="CZ33" s="107"/>
      <c r="DA33" s="107"/>
      <c r="DB33" s="107"/>
      <c r="DC33" s="107"/>
      <c r="DD33" s="107"/>
      <c r="DE33" s="110">
        <f>SUM(C33:DD33)</f>
        <v>7500</v>
      </c>
      <c r="DF33" s="110">
        <f xml:space="preserve"> IFERROR(DE33 / COUNT($C$19:$CX$19),0)</f>
        <v>75</v>
      </c>
    </row>
    <row r="34" spans="1:110" outlineLevel="2" x14ac:dyDescent="0.25">
      <c r="A34" s="104" t="s">
        <v>88</v>
      </c>
      <c r="B34" s="105"/>
      <c r="C34" s="144">
        <v>0</v>
      </c>
      <c r="D34" s="144">
        <v>0</v>
      </c>
      <c r="E34" s="144">
        <v>0</v>
      </c>
      <c r="F34" s="161">
        <v>0</v>
      </c>
      <c r="G34" s="144">
        <v>0</v>
      </c>
      <c r="H34" s="144">
        <v>0</v>
      </c>
      <c r="I34" s="144">
        <v>0</v>
      </c>
      <c r="J34" s="144">
        <v>0</v>
      </c>
      <c r="K34" s="144">
        <v>0</v>
      </c>
      <c r="L34" s="144">
        <v>0</v>
      </c>
      <c r="M34" s="144">
        <v>0</v>
      </c>
      <c r="N34" s="144">
        <v>0</v>
      </c>
      <c r="O34" s="144">
        <v>0</v>
      </c>
      <c r="P34" s="144">
        <v>0</v>
      </c>
      <c r="Q34" s="144">
        <v>0</v>
      </c>
      <c r="R34" s="144">
        <v>0</v>
      </c>
      <c r="S34" s="144">
        <v>0</v>
      </c>
      <c r="T34" s="144">
        <v>0</v>
      </c>
      <c r="U34" s="144">
        <v>0</v>
      </c>
      <c r="V34" s="144">
        <v>0</v>
      </c>
      <c r="W34" s="144">
        <v>0</v>
      </c>
      <c r="X34" s="144">
        <v>0</v>
      </c>
      <c r="Y34" s="144">
        <v>0</v>
      </c>
      <c r="Z34" s="144">
        <v>0</v>
      </c>
      <c r="AA34" s="144">
        <v>0</v>
      </c>
      <c r="AB34" s="144">
        <v>0</v>
      </c>
      <c r="AC34" s="144">
        <v>0</v>
      </c>
      <c r="AD34" s="144">
        <v>0</v>
      </c>
      <c r="AE34" s="144">
        <v>0</v>
      </c>
      <c r="AF34" s="144">
        <v>0</v>
      </c>
      <c r="AG34" s="145">
        <v>0</v>
      </c>
      <c r="AH34" s="144">
        <v>0</v>
      </c>
      <c r="AI34" s="145">
        <v>0</v>
      </c>
      <c r="AJ34" s="145">
        <v>0</v>
      </c>
      <c r="AK34" s="145">
        <v>0</v>
      </c>
      <c r="AL34" s="144">
        <v>0</v>
      </c>
      <c r="AM34" s="145">
        <v>42995</v>
      </c>
      <c r="AN34" s="145">
        <v>0</v>
      </c>
      <c r="AO34" s="145">
        <v>0</v>
      </c>
      <c r="AP34" s="145">
        <v>0</v>
      </c>
      <c r="AQ34" s="145">
        <v>0</v>
      </c>
      <c r="AR34" s="144">
        <v>0</v>
      </c>
      <c r="AS34" s="144">
        <v>0</v>
      </c>
      <c r="AT34" s="144">
        <v>0</v>
      </c>
      <c r="AU34" s="144">
        <v>0</v>
      </c>
      <c r="AV34" s="144">
        <v>0</v>
      </c>
      <c r="AW34" s="144">
        <v>0</v>
      </c>
      <c r="AX34" s="144">
        <v>0</v>
      </c>
      <c r="AY34" s="144">
        <v>0</v>
      </c>
      <c r="AZ34" s="144">
        <v>0</v>
      </c>
      <c r="BA34" s="144">
        <v>0</v>
      </c>
      <c r="BB34" s="144">
        <v>0</v>
      </c>
      <c r="BC34" s="144">
        <v>0</v>
      </c>
      <c r="BD34" s="144">
        <v>0</v>
      </c>
      <c r="BE34" s="144">
        <v>59662</v>
      </c>
      <c r="BF34" s="144">
        <v>0</v>
      </c>
      <c r="BG34" s="144">
        <v>0</v>
      </c>
      <c r="BH34" s="144">
        <v>0</v>
      </c>
      <c r="BI34" s="144">
        <v>0</v>
      </c>
      <c r="BJ34" s="144">
        <v>0</v>
      </c>
      <c r="BK34" s="144">
        <v>0</v>
      </c>
      <c r="BL34" s="144">
        <v>0</v>
      </c>
      <c r="BM34" s="144">
        <v>0</v>
      </c>
      <c r="BN34" s="145">
        <v>0</v>
      </c>
      <c r="BO34" s="145">
        <v>0</v>
      </c>
      <c r="BP34" s="145">
        <v>0</v>
      </c>
      <c r="BQ34" s="144">
        <v>0</v>
      </c>
      <c r="BR34" s="144">
        <v>0</v>
      </c>
      <c r="BS34" s="145">
        <v>0</v>
      </c>
      <c r="BT34" s="145">
        <v>0</v>
      </c>
      <c r="BU34" s="144">
        <v>0</v>
      </c>
      <c r="BV34" s="144">
        <v>0</v>
      </c>
      <c r="BW34" s="144">
        <v>0</v>
      </c>
      <c r="BX34" s="144">
        <v>0</v>
      </c>
      <c r="BY34" s="144">
        <v>0</v>
      </c>
      <c r="BZ34" s="144">
        <v>0</v>
      </c>
      <c r="CA34" s="144">
        <v>0</v>
      </c>
      <c r="CB34" s="144">
        <v>0</v>
      </c>
      <c r="CC34" s="144">
        <v>0</v>
      </c>
      <c r="CD34" s="144">
        <v>0</v>
      </c>
      <c r="CE34" s="144">
        <v>0</v>
      </c>
      <c r="CF34" s="144">
        <v>0</v>
      </c>
      <c r="CG34" s="144">
        <v>0</v>
      </c>
      <c r="CH34" s="144">
        <v>0</v>
      </c>
      <c r="CI34" s="144">
        <v>0</v>
      </c>
      <c r="CJ34" s="144">
        <v>0</v>
      </c>
      <c r="CK34" s="144">
        <v>0</v>
      </c>
      <c r="CL34" s="144">
        <v>0</v>
      </c>
      <c r="CM34" s="144">
        <v>0</v>
      </c>
      <c r="CN34" s="144">
        <v>0</v>
      </c>
      <c r="CO34" s="144">
        <v>0</v>
      </c>
      <c r="CP34" s="144">
        <v>0</v>
      </c>
      <c r="CQ34" s="144">
        <v>0</v>
      </c>
      <c r="CR34" s="144">
        <v>0</v>
      </c>
      <c r="CS34" s="144">
        <v>0</v>
      </c>
      <c r="CT34" s="144">
        <v>0</v>
      </c>
      <c r="CU34" s="144">
        <v>0</v>
      </c>
      <c r="CV34" s="144">
        <v>0</v>
      </c>
      <c r="CW34" s="107">
        <v>0</v>
      </c>
      <c r="CX34" s="107"/>
      <c r="CY34" s="107"/>
      <c r="CZ34" s="107"/>
      <c r="DA34" s="107"/>
      <c r="DB34" s="107"/>
      <c r="DC34" s="107"/>
      <c r="DD34" s="107"/>
      <c r="DE34" s="110">
        <f>SUM(C34:DD34)</f>
        <v>102657</v>
      </c>
      <c r="DF34" s="110">
        <f xml:space="preserve"> IFERROR(DE34 / COUNT($C$19:$CX$19),0)</f>
        <v>1026.57</v>
      </c>
    </row>
    <row r="35" spans="1:110" outlineLevel="1" x14ac:dyDescent="0.25">
      <c r="A35" s="108" t="s">
        <v>84</v>
      </c>
      <c r="B35" s="105"/>
      <c r="C35" s="109">
        <f t="shared" ref="C35:AH35" si="160" xml:space="preserve"> SUM(C31:C34)</f>
        <v>0</v>
      </c>
      <c r="D35" s="109">
        <f t="shared" si="160"/>
        <v>0</v>
      </c>
      <c r="E35" s="109">
        <f t="shared" si="160"/>
        <v>0</v>
      </c>
      <c r="F35" s="109">
        <f t="shared" si="160"/>
        <v>0</v>
      </c>
      <c r="G35" s="109">
        <f t="shared" si="160"/>
        <v>0</v>
      </c>
      <c r="H35" s="109">
        <f t="shared" si="160"/>
        <v>0</v>
      </c>
      <c r="I35" s="109">
        <f t="shared" si="160"/>
        <v>0</v>
      </c>
      <c r="J35" s="109">
        <f t="shared" si="160"/>
        <v>0</v>
      </c>
      <c r="K35" s="109">
        <f t="shared" si="160"/>
        <v>0</v>
      </c>
      <c r="L35" s="109">
        <f t="shared" si="160"/>
        <v>0</v>
      </c>
      <c r="M35" s="109">
        <f t="shared" si="160"/>
        <v>0</v>
      </c>
      <c r="N35" s="109">
        <f t="shared" si="160"/>
        <v>0</v>
      </c>
      <c r="O35" s="109">
        <f t="shared" si="160"/>
        <v>0</v>
      </c>
      <c r="P35" s="109">
        <f t="shared" si="160"/>
        <v>4357</v>
      </c>
      <c r="Q35" s="109">
        <f t="shared" si="160"/>
        <v>0</v>
      </c>
      <c r="R35" s="109">
        <f t="shared" si="160"/>
        <v>0</v>
      </c>
      <c r="S35" s="109">
        <f t="shared" si="160"/>
        <v>0</v>
      </c>
      <c r="T35" s="109">
        <f t="shared" si="160"/>
        <v>17315</v>
      </c>
      <c r="U35" s="109">
        <f t="shared" si="160"/>
        <v>0</v>
      </c>
      <c r="V35" s="109">
        <f t="shared" si="160"/>
        <v>13428</v>
      </c>
      <c r="W35" s="109">
        <f t="shared" si="160"/>
        <v>62535</v>
      </c>
      <c r="X35" s="109">
        <f t="shared" si="160"/>
        <v>0</v>
      </c>
      <c r="Y35" s="109">
        <f t="shared" si="160"/>
        <v>0</v>
      </c>
      <c r="Z35" s="109">
        <f t="shared" si="160"/>
        <v>0</v>
      </c>
      <c r="AA35" s="109">
        <f t="shared" si="160"/>
        <v>0</v>
      </c>
      <c r="AB35" s="109">
        <f t="shared" si="160"/>
        <v>4302</v>
      </c>
      <c r="AC35" s="109">
        <f t="shared" si="160"/>
        <v>19011</v>
      </c>
      <c r="AD35" s="109">
        <f t="shared" si="160"/>
        <v>0</v>
      </c>
      <c r="AE35" s="109">
        <f t="shared" si="160"/>
        <v>0</v>
      </c>
      <c r="AF35" s="109">
        <f t="shared" si="160"/>
        <v>0</v>
      </c>
      <c r="AG35" s="109">
        <f t="shared" si="160"/>
        <v>0</v>
      </c>
      <c r="AH35" s="109">
        <f t="shared" si="160"/>
        <v>0</v>
      </c>
      <c r="AI35" s="109">
        <f t="shared" ref="AI35:BN35" si="161" xml:space="preserve"> SUM(AI31:AI34)</f>
        <v>0</v>
      </c>
      <c r="AJ35" s="109">
        <f t="shared" si="161"/>
        <v>0</v>
      </c>
      <c r="AK35" s="109">
        <f t="shared" si="161"/>
        <v>0</v>
      </c>
      <c r="AL35" s="109">
        <f t="shared" si="161"/>
        <v>0</v>
      </c>
      <c r="AM35" s="109">
        <f t="shared" si="161"/>
        <v>42995</v>
      </c>
      <c r="AN35" s="109">
        <f t="shared" si="161"/>
        <v>71369</v>
      </c>
      <c r="AO35" s="109">
        <f t="shared" si="161"/>
        <v>0</v>
      </c>
      <c r="AP35" s="109">
        <f t="shared" si="161"/>
        <v>0</v>
      </c>
      <c r="AQ35" s="109">
        <f t="shared" si="161"/>
        <v>0</v>
      </c>
      <c r="AR35" s="109">
        <f t="shared" si="161"/>
        <v>0</v>
      </c>
      <c r="AS35" s="109">
        <f t="shared" si="161"/>
        <v>0</v>
      </c>
      <c r="AT35" s="109">
        <f t="shared" si="161"/>
        <v>0</v>
      </c>
      <c r="AU35" s="109">
        <f t="shared" si="161"/>
        <v>0</v>
      </c>
      <c r="AV35" s="109">
        <f t="shared" si="161"/>
        <v>0</v>
      </c>
      <c r="AW35" s="109">
        <f t="shared" si="161"/>
        <v>0</v>
      </c>
      <c r="AX35" s="109">
        <f t="shared" si="161"/>
        <v>0</v>
      </c>
      <c r="AY35" s="109">
        <f t="shared" si="161"/>
        <v>0</v>
      </c>
      <c r="AZ35" s="109">
        <f t="shared" si="161"/>
        <v>0</v>
      </c>
      <c r="BA35" s="109">
        <f t="shared" si="161"/>
        <v>0</v>
      </c>
      <c r="BB35" s="109">
        <f t="shared" si="161"/>
        <v>0</v>
      </c>
      <c r="BC35" s="109">
        <f t="shared" si="161"/>
        <v>0</v>
      </c>
      <c r="BD35" s="109">
        <f t="shared" si="161"/>
        <v>0</v>
      </c>
      <c r="BE35" s="109">
        <f t="shared" si="161"/>
        <v>59662</v>
      </c>
      <c r="BF35" s="109">
        <f t="shared" si="161"/>
        <v>0</v>
      </c>
      <c r="BG35" s="109">
        <f t="shared" si="161"/>
        <v>0</v>
      </c>
      <c r="BH35" s="109">
        <f t="shared" si="161"/>
        <v>0</v>
      </c>
      <c r="BI35" s="109">
        <f t="shared" si="161"/>
        <v>0</v>
      </c>
      <c r="BJ35" s="109">
        <f t="shared" si="161"/>
        <v>0</v>
      </c>
      <c r="BK35" s="109">
        <f t="shared" si="161"/>
        <v>0</v>
      </c>
      <c r="BL35" s="109">
        <f t="shared" si="161"/>
        <v>0</v>
      </c>
      <c r="BM35" s="109">
        <f t="shared" si="161"/>
        <v>0</v>
      </c>
      <c r="BN35" s="109">
        <f t="shared" si="161"/>
        <v>0</v>
      </c>
      <c r="BO35" s="109">
        <f t="shared" ref="BO35:CT35" si="162" xml:space="preserve"> SUM(BO31:BO34)</f>
        <v>0</v>
      </c>
      <c r="BP35" s="109">
        <f t="shared" si="162"/>
        <v>0</v>
      </c>
      <c r="BQ35" s="109">
        <f t="shared" si="162"/>
        <v>0</v>
      </c>
      <c r="BR35" s="109">
        <f t="shared" si="162"/>
        <v>0</v>
      </c>
      <c r="BS35" s="109">
        <f t="shared" si="162"/>
        <v>0</v>
      </c>
      <c r="BT35" s="109">
        <f t="shared" si="162"/>
        <v>0</v>
      </c>
      <c r="BU35" s="109">
        <f t="shared" si="162"/>
        <v>0</v>
      </c>
      <c r="BV35" s="109">
        <f t="shared" si="162"/>
        <v>0</v>
      </c>
      <c r="BW35" s="109">
        <f t="shared" si="162"/>
        <v>0</v>
      </c>
      <c r="BX35" s="109">
        <f t="shared" si="162"/>
        <v>0</v>
      </c>
      <c r="BY35" s="109">
        <f t="shared" si="162"/>
        <v>0</v>
      </c>
      <c r="BZ35" s="109">
        <f t="shared" si="162"/>
        <v>0</v>
      </c>
      <c r="CA35" s="109">
        <f t="shared" si="162"/>
        <v>0</v>
      </c>
      <c r="CB35" s="109">
        <f t="shared" si="162"/>
        <v>0</v>
      </c>
      <c r="CC35" s="109">
        <f t="shared" si="162"/>
        <v>0</v>
      </c>
      <c r="CD35" s="109">
        <f t="shared" si="162"/>
        <v>0</v>
      </c>
      <c r="CE35" s="109">
        <f t="shared" si="162"/>
        <v>0</v>
      </c>
      <c r="CF35" s="109">
        <f t="shared" si="162"/>
        <v>0</v>
      </c>
      <c r="CG35" s="109">
        <f t="shared" si="162"/>
        <v>0</v>
      </c>
      <c r="CH35" s="109">
        <f t="shared" si="162"/>
        <v>0</v>
      </c>
      <c r="CI35" s="109">
        <f t="shared" si="162"/>
        <v>0</v>
      </c>
      <c r="CJ35" s="109">
        <f t="shared" si="162"/>
        <v>0</v>
      </c>
      <c r="CK35" s="109">
        <f t="shared" si="162"/>
        <v>0</v>
      </c>
      <c r="CL35" s="109">
        <f t="shared" si="162"/>
        <v>0</v>
      </c>
      <c r="CM35" s="109">
        <f t="shared" si="162"/>
        <v>0</v>
      </c>
      <c r="CN35" s="109">
        <f t="shared" si="162"/>
        <v>0</v>
      </c>
      <c r="CO35" s="109">
        <f t="shared" si="162"/>
        <v>0</v>
      </c>
      <c r="CP35" s="109">
        <f t="shared" si="162"/>
        <v>0</v>
      </c>
      <c r="CQ35" s="109">
        <f t="shared" si="162"/>
        <v>0</v>
      </c>
      <c r="CR35" s="109">
        <f t="shared" si="162"/>
        <v>0</v>
      </c>
      <c r="CS35" s="109">
        <f t="shared" si="162"/>
        <v>0</v>
      </c>
      <c r="CT35" s="109">
        <f t="shared" si="162"/>
        <v>0</v>
      </c>
      <c r="CU35" s="109">
        <f t="shared" ref="CU35:DD35" si="163" xml:space="preserve"> SUM(CU31:CU34)</f>
        <v>0</v>
      </c>
      <c r="CV35" s="109">
        <f t="shared" si="163"/>
        <v>0</v>
      </c>
      <c r="CW35" s="109">
        <f t="shared" si="163"/>
        <v>0</v>
      </c>
      <c r="CX35" s="109">
        <f t="shared" si="163"/>
        <v>7500</v>
      </c>
      <c r="CY35" s="109">
        <f t="shared" si="163"/>
        <v>0</v>
      </c>
      <c r="CZ35" s="109">
        <f t="shared" si="163"/>
        <v>0</v>
      </c>
      <c r="DA35" s="109">
        <f t="shared" si="163"/>
        <v>0</v>
      </c>
      <c r="DB35" s="109">
        <f t="shared" si="163"/>
        <v>0</v>
      </c>
      <c r="DC35" s="109">
        <f t="shared" si="163"/>
        <v>0</v>
      </c>
      <c r="DD35" s="109">
        <f t="shared" si="163"/>
        <v>0</v>
      </c>
      <c r="DE35" s="32">
        <f t="shared" si="144"/>
        <v>302474</v>
      </c>
      <c r="DF35" s="32">
        <f t="shared" si="145"/>
        <v>3024.74</v>
      </c>
    </row>
    <row r="36" spans="1:110" outlineLevel="2" x14ac:dyDescent="0.25">
      <c r="A36" s="104" t="s">
        <v>90</v>
      </c>
      <c r="B36" s="105"/>
      <c r="C36" s="144">
        <v>0</v>
      </c>
      <c r="D36" s="144">
        <v>0</v>
      </c>
      <c r="E36" s="144">
        <v>0</v>
      </c>
      <c r="F36" s="161">
        <v>0</v>
      </c>
      <c r="G36" s="161">
        <v>0</v>
      </c>
      <c r="H36" s="144">
        <v>5298</v>
      </c>
      <c r="I36" s="144">
        <v>5071</v>
      </c>
      <c r="J36" s="144">
        <v>5131</v>
      </c>
      <c r="K36" s="144">
        <v>4046</v>
      </c>
      <c r="L36" s="144">
        <v>3918</v>
      </c>
      <c r="M36" s="144">
        <v>4728</v>
      </c>
      <c r="N36" s="144">
        <v>3813</v>
      </c>
      <c r="O36" s="160">
        <v>3985</v>
      </c>
      <c r="P36" s="160">
        <v>5233</v>
      </c>
      <c r="Q36" s="160">
        <v>4536</v>
      </c>
      <c r="R36" s="160">
        <v>4464</v>
      </c>
      <c r="S36" s="160">
        <v>4251</v>
      </c>
      <c r="T36" s="160">
        <v>3903</v>
      </c>
      <c r="U36" s="160">
        <v>3694</v>
      </c>
      <c r="V36" s="160">
        <v>5193</v>
      </c>
      <c r="W36" s="160">
        <v>3862</v>
      </c>
      <c r="X36" s="160">
        <v>3684</v>
      </c>
      <c r="Y36" s="160">
        <v>5167</v>
      </c>
      <c r="Z36" s="160">
        <v>5401</v>
      </c>
      <c r="AA36" s="160">
        <v>5102</v>
      </c>
      <c r="AB36" s="160">
        <v>4719</v>
      </c>
      <c r="AC36" s="160">
        <v>4837</v>
      </c>
      <c r="AD36" s="160">
        <v>4686</v>
      </c>
      <c r="AE36" s="160">
        <v>4719</v>
      </c>
      <c r="AF36" s="160">
        <v>5021</v>
      </c>
      <c r="AG36" s="160">
        <v>3659</v>
      </c>
      <c r="AH36" s="160">
        <v>5167</v>
      </c>
      <c r="AI36" s="160">
        <v>3546</v>
      </c>
      <c r="AJ36" s="160">
        <v>3726</v>
      </c>
      <c r="AK36" s="160">
        <v>3760</v>
      </c>
      <c r="AL36" s="160">
        <v>5306</v>
      </c>
      <c r="AM36" s="144">
        <v>5132</v>
      </c>
      <c r="AN36" s="144">
        <v>4096</v>
      </c>
      <c r="AO36" s="144">
        <v>4150</v>
      </c>
      <c r="AP36" s="145">
        <v>5204</v>
      </c>
      <c r="AQ36" s="145">
        <v>3694</v>
      </c>
      <c r="AR36" s="145">
        <v>4645</v>
      </c>
      <c r="AS36" s="145">
        <v>5283</v>
      </c>
      <c r="AT36" s="145">
        <v>4344</v>
      </c>
      <c r="AU36" s="145">
        <v>4478</v>
      </c>
      <c r="AV36" s="145">
        <v>4142</v>
      </c>
      <c r="AW36" s="145">
        <v>4066</v>
      </c>
      <c r="AX36" s="145">
        <v>4661</v>
      </c>
      <c r="AY36" s="145">
        <v>5101</v>
      </c>
      <c r="AZ36" s="145">
        <v>3891</v>
      </c>
      <c r="BA36" s="145">
        <v>3812</v>
      </c>
      <c r="BB36" s="145">
        <v>4635</v>
      </c>
      <c r="BC36" s="145">
        <v>4155</v>
      </c>
      <c r="BD36" s="145">
        <v>4530</v>
      </c>
      <c r="BE36" s="145">
        <v>5338</v>
      </c>
      <c r="BF36" s="145">
        <v>4604</v>
      </c>
      <c r="BG36" s="145">
        <v>3810</v>
      </c>
      <c r="BH36" s="145">
        <v>5352</v>
      </c>
      <c r="BI36" s="144">
        <v>3683</v>
      </c>
      <c r="BJ36" s="144">
        <v>5293</v>
      </c>
      <c r="BK36" s="144">
        <v>5484</v>
      </c>
      <c r="BL36" s="144">
        <v>3904</v>
      </c>
      <c r="BM36" s="144">
        <v>5377</v>
      </c>
      <c r="BN36" s="160">
        <v>4114</v>
      </c>
      <c r="BO36" s="160">
        <v>3540</v>
      </c>
      <c r="BP36" s="144">
        <v>3834</v>
      </c>
      <c r="BQ36" s="144">
        <v>4960</v>
      </c>
      <c r="BR36" s="144">
        <v>3923</v>
      </c>
      <c r="BS36" s="144">
        <v>3844</v>
      </c>
      <c r="BT36" s="144">
        <v>5017</v>
      </c>
      <c r="BU36" s="144">
        <v>0</v>
      </c>
      <c r="BV36" s="144">
        <v>0</v>
      </c>
      <c r="BW36" s="144">
        <v>0</v>
      </c>
      <c r="BX36" s="144">
        <v>0</v>
      </c>
      <c r="BY36" s="144">
        <v>0</v>
      </c>
      <c r="BZ36" s="144">
        <v>0</v>
      </c>
      <c r="CA36" s="144">
        <v>0</v>
      </c>
      <c r="CB36" s="144">
        <v>0</v>
      </c>
      <c r="CC36" s="144">
        <v>0</v>
      </c>
      <c r="CD36" s="144">
        <v>0</v>
      </c>
      <c r="CE36" s="144">
        <v>0</v>
      </c>
      <c r="CF36" s="144">
        <v>0</v>
      </c>
      <c r="CG36" s="144">
        <v>0</v>
      </c>
      <c r="CH36" s="144">
        <v>0</v>
      </c>
      <c r="CI36" s="144">
        <v>0</v>
      </c>
      <c r="CJ36" s="144">
        <v>0</v>
      </c>
      <c r="CK36" s="144">
        <v>0</v>
      </c>
      <c r="CL36" s="144">
        <v>0</v>
      </c>
      <c r="CM36" s="144">
        <v>0</v>
      </c>
      <c r="CN36" s="144">
        <v>0</v>
      </c>
      <c r="CO36" s="144">
        <v>0</v>
      </c>
      <c r="CP36" s="144">
        <v>0</v>
      </c>
      <c r="CQ36" s="144">
        <v>0</v>
      </c>
      <c r="CR36" s="144">
        <v>0</v>
      </c>
      <c r="CS36" s="144">
        <v>0</v>
      </c>
      <c r="CT36" s="144">
        <v>0</v>
      </c>
      <c r="CU36" s="144">
        <v>0</v>
      </c>
      <c r="CV36" s="144">
        <v>0</v>
      </c>
      <c r="CW36" s="107">
        <v>0</v>
      </c>
      <c r="CX36" s="107"/>
      <c r="CY36" s="107"/>
      <c r="CZ36" s="107"/>
      <c r="DA36" s="107"/>
      <c r="DB36" s="107"/>
      <c r="DC36" s="107"/>
      <c r="DD36" s="107"/>
      <c r="DE36" s="110">
        <f t="shared" si="144"/>
        <v>291722</v>
      </c>
      <c r="DF36" s="110">
        <f t="shared" si="145"/>
        <v>2917.22</v>
      </c>
    </row>
    <row r="37" spans="1:110" outlineLevel="2" x14ac:dyDescent="0.25">
      <c r="A37" s="104" t="s">
        <v>89</v>
      </c>
      <c r="B37" s="105"/>
      <c r="C37" s="144">
        <v>0</v>
      </c>
      <c r="D37" s="144">
        <v>0</v>
      </c>
      <c r="E37" s="144">
        <v>0</v>
      </c>
      <c r="F37" s="144">
        <v>0</v>
      </c>
      <c r="G37" s="144">
        <v>0</v>
      </c>
      <c r="H37" s="144">
        <v>0</v>
      </c>
      <c r="I37" s="144">
        <v>0</v>
      </c>
      <c r="J37" s="144">
        <v>0</v>
      </c>
      <c r="K37" s="144">
        <v>0</v>
      </c>
      <c r="L37" s="144">
        <v>0</v>
      </c>
      <c r="M37" s="144">
        <v>0</v>
      </c>
      <c r="N37" s="144">
        <v>0</v>
      </c>
      <c r="O37" s="144">
        <v>2992</v>
      </c>
      <c r="P37" s="144">
        <v>2568</v>
      </c>
      <c r="Q37" s="144">
        <v>2795</v>
      </c>
      <c r="R37" s="144">
        <v>2783</v>
      </c>
      <c r="S37" s="144">
        <v>2695</v>
      </c>
      <c r="T37" s="144">
        <v>2629</v>
      </c>
      <c r="U37" s="144">
        <v>2823</v>
      </c>
      <c r="V37" s="160">
        <v>2925</v>
      </c>
      <c r="W37" s="160">
        <v>2909</v>
      </c>
      <c r="X37" s="160">
        <v>2517</v>
      </c>
      <c r="Y37" s="160">
        <v>2613</v>
      </c>
      <c r="Z37" s="160">
        <v>2584</v>
      </c>
      <c r="AA37" s="160">
        <v>2559</v>
      </c>
      <c r="AB37" s="160">
        <v>2776</v>
      </c>
      <c r="AC37" s="160">
        <v>2741</v>
      </c>
      <c r="AD37" s="160">
        <v>2731</v>
      </c>
      <c r="AE37" s="160">
        <v>2610</v>
      </c>
      <c r="AF37" s="160">
        <v>2831</v>
      </c>
      <c r="AG37" s="160">
        <v>2783</v>
      </c>
      <c r="AH37" s="160">
        <v>2680</v>
      </c>
      <c r="AI37" s="160">
        <v>2733</v>
      </c>
      <c r="AJ37" s="160">
        <v>2897</v>
      </c>
      <c r="AK37" s="160">
        <v>2904</v>
      </c>
      <c r="AL37" s="160">
        <v>2728</v>
      </c>
      <c r="AM37" s="160">
        <v>2588</v>
      </c>
      <c r="AN37" s="160">
        <v>2692</v>
      </c>
      <c r="AO37" s="144">
        <v>2697</v>
      </c>
      <c r="AP37" s="144">
        <v>2928</v>
      </c>
      <c r="AQ37" s="144">
        <v>2544</v>
      </c>
      <c r="AR37" s="144">
        <v>2632</v>
      </c>
      <c r="AS37" s="144">
        <v>2603</v>
      </c>
      <c r="AT37" s="144">
        <v>2835</v>
      </c>
      <c r="AU37" s="145">
        <v>2844</v>
      </c>
      <c r="AV37" s="145">
        <v>2893</v>
      </c>
      <c r="AW37" s="144">
        <v>2591</v>
      </c>
      <c r="AX37" s="144">
        <v>2839</v>
      </c>
      <c r="AY37" s="145">
        <v>2685</v>
      </c>
      <c r="AZ37" s="144">
        <v>2544</v>
      </c>
      <c r="BA37" s="144">
        <v>2658</v>
      </c>
      <c r="BB37" s="144">
        <v>2750</v>
      </c>
      <c r="BC37" s="144">
        <v>2563</v>
      </c>
      <c r="BD37" s="144">
        <v>2925</v>
      </c>
      <c r="BE37" s="144">
        <v>2565</v>
      </c>
      <c r="BF37" s="144">
        <v>0</v>
      </c>
      <c r="BG37" s="144">
        <v>0</v>
      </c>
      <c r="BH37" s="162">
        <v>0</v>
      </c>
      <c r="BI37" s="144">
        <v>0</v>
      </c>
      <c r="BJ37" s="144">
        <v>0</v>
      </c>
      <c r="BK37" s="144">
        <v>0</v>
      </c>
      <c r="BL37" s="144">
        <v>0</v>
      </c>
      <c r="BM37" s="144">
        <v>0</v>
      </c>
      <c r="BN37" s="144">
        <v>0</v>
      </c>
      <c r="BO37" s="144">
        <v>0</v>
      </c>
      <c r="BP37" s="144">
        <v>0</v>
      </c>
      <c r="BQ37" s="144">
        <v>0</v>
      </c>
      <c r="BR37" s="144">
        <v>0</v>
      </c>
      <c r="BS37" s="144">
        <v>0</v>
      </c>
      <c r="BT37" s="144">
        <v>0</v>
      </c>
      <c r="BU37" s="144">
        <v>0</v>
      </c>
      <c r="BV37" s="144">
        <v>0</v>
      </c>
      <c r="BW37" s="144">
        <v>0</v>
      </c>
      <c r="BX37" s="144">
        <v>0</v>
      </c>
      <c r="BY37" s="144">
        <v>0</v>
      </c>
      <c r="BZ37" s="144">
        <v>0</v>
      </c>
      <c r="CA37" s="144">
        <v>0</v>
      </c>
      <c r="CB37" s="144">
        <v>0</v>
      </c>
      <c r="CC37" s="144">
        <v>0</v>
      </c>
      <c r="CD37" s="144">
        <v>0</v>
      </c>
      <c r="CE37" s="144">
        <v>0</v>
      </c>
      <c r="CF37" s="144">
        <v>0</v>
      </c>
      <c r="CG37" s="144">
        <v>0</v>
      </c>
      <c r="CH37" s="144">
        <v>0</v>
      </c>
      <c r="CI37" s="144">
        <v>0</v>
      </c>
      <c r="CJ37" s="144">
        <v>0</v>
      </c>
      <c r="CK37" s="144">
        <v>0</v>
      </c>
      <c r="CL37" s="144">
        <v>0</v>
      </c>
      <c r="CM37" s="144">
        <v>0</v>
      </c>
      <c r="CN37" s="144">
        <v>0</v>
      </c>
      <c r="CO37" s="144">
        <v>0</v>
      </c>
      <c r="CP37" s="144">
        <v>0</v>
      </c>
      <c r="CQ37" s="144">
        <v>0</v>
      </c>
      <c r="CR37" s="144">
        <v>0</v>
      </c>
      <c r="CS37" s="144">
        <v>0</v>
      </c>
      <c r="CT37" s="144">
        <v>0</v>
      </c>
      <c r="CU37" s="144">
        <v>0</v>
      </c>
      <c r="CV37" s="144">
        <v>0</v>
      </c>
      <c r="CW37" s="107">
        <v>0</v>
      </c>
      <c r="CX37" s="107"/>
      <c r="CY37" s="107"/>
      <c r="CZ37" s="107"/>
      <c r="DA37" s="107"/>
      <c r="DB37" s="107"/>
      <c r="DC37" s="107"/>
      <c r="DD37" s="107"/>
      <c r="DE37" s="110">
        <f t="shared" si="144"/>
        <v>117182</v>
      </c>
      <c r="DF37" s="110">
        <f t="shared" si="145"/>
        <v>1171.82</v>
      </c>
    </row>
    <row r="38" spans="1:110" outlineLevel="2" x14ac:dyDescent="0.25">
      <c r="A38" s="104" t="s">
        <v>14</v>
      </c>
      <c r="B38" s="105"/>
      <c r="C38" s="144">
        <v>0</v>
      </c>
      <c r="D38" s="144">
        <v>0</v>
      </c>
      <c r="E38" s="144">
        <v>0</v>
      </c>
      <c r="F38" s="144">
        <v>0</v>
      </c>
      <c r="G38" s="144">
        <v>0</v>
      </c>
      <c r="H38" s="144">
        <v>0</v>
      </c>
      <c r="I38" s="144">
        <v>0</v>
      </c>
      <c r="J38" s="144">
        <v>0</v>
      </c>
      <c r="K38" s="144">
        <v>0</v>
      </c>
      <c r="L38" s="144">
        <v>0</v>
      </c>
      <c r="M38" s="144">
        <v>0</v>
      </c>
      <c r="N38" s="144">
        <v>0</v>
      </c>
      <c r="O38" s="144">
        <v>6933</v>
      </c>
      <c r="P38" s="144">
        <v>6815</v>
      </c>
      <c r="Q38" s="144">
        <v>6936</v>
      </c>
      <c r="R38" s="144">
        <v>6306</v>
      </c>
      <c r="S38" s="144">
        <v>6252</v>
      </c>
      <c r="T38" s="144">
        <v>6745</v>
      </c>
      <c r="U38" s="144">
        <v>6145</v>
      </c>
      <c r="V38" s="160">
        <v>6331</v>
      </c>
      <c r="W38" s="160">
        <v>6731</v>
      </c>
      <c r="X38" s="160">
        <v>6080</v>
      </c>
      <c r="Y38" s="160">
        <v>6142</v>
      </c>
      <c r="Z38" s="160">
        <v>6988</v>
      </c>
      <c r="AA38" s="160">
        <v>6290</v>
      </c>
      <c r="AB38" s="160">
        <v>6297</v>
      </c>
      <c r="AC38" s="160">
        <v>6222</v>
      </c>
      <c r="AD38" s="160">
        <v>6437</v>
      </c>
      <c r="AE38" s="160">
        <v>6429</v>
      </c>
      <c r="AF38" s="160">
        <v>6982</v>
      </c>
      <c r="AG38" s="160">
        <v>6951</v>
      </c>
      <c r="AH38" s="160">
        <v>6010</v>
      </c>
      <c r="AI38" s="160">
        <v>6180</v>
      </c>
      <c r="AJ38" s="160">
        <v>6524</v>
      </c>
      <c r="AK38" s="160">
        <v>6360</v>
      </c>
      <c r="AL38" s="160">
        <v>6072</v>
      </c>
      <c r="AM38" s="144">
        <v>6677</v>
      </c>
      <c r="AN38" s="144">
        <v>6577</v>
      </c>
      <c r="AO38" s="144">
        <v>6468</v>
      </c>
      <c r="AP38" s="144">
        <v>6783</v>
      </c>
      <c r="AQ38" s="144">
        <v>0</v>
      </c>
      <c r="AR38" s="144">
        <v>0</v>
      </c>
      <c r="AS38" s="144">
        <v>0</v>
      </c>
      <c r="AT38" s="144">
        <v>0</v>
      </c>
      <c r="AU38" s="144">
        <v>0</v>
      </c>
      <c r="AV38" s="145">
        <v>0</v>
      </c>
      <c r="AW38" s="145">
        <v>0</v>
      </c>
      <c r="AX38" s="145">
        <v>0</v>
      </c>
      <c r="AY38" s="145">
        <v>0</v>
      </c>
      <c r="AZ38" s="144">
        <v>0</v>
      </c>
      <c r="BA38" s="144">
        <v>0</v>
      </c>
      <c r="BB38" s="144">
        <v>0</v>
      </c>
      <c r="BC38" s="144">
        <v>0</v>
      </c>
      <c r="BD38" s="144">
        <v>0</v>
      </c>
      <c r="BE38" s="144">
        <v>0</v>
      </c>
      <c r="BF38" s="144">
        <v>0</v>
      </c>
      <c r="BG38" s="144">
        <v>0</v>
      </c>
      <c r="BH38" s="162">
        <v>0</v>
      </c>
      <c r="BI38" s="144">
        <v>0</v>
      </c>
      <c r="BJ38" s="144">
        <v>0</v>
      </c>
      <c r="BK38" s="144">
        <v>0</v>
      </c>
      <c r="BL38" s="144">
        <v>0</v>
      </c>
      <c r="BM38" s="144">
        <v>0</v>
      </c>
      <c r="BN38" s="144">
        <v>0</v>
      </c>
      <c r="BO38" s="144">
        <v>0</v>
      </c>
      <c r="BP38" s="144">
        <v>0</v>
      </c>
      <c r="BQ38" s="144">
        <v>0</v>
      </c>
      <c r="BR38" s="144">
        <v>0</v>
      </c>
      <c r="BS38" s="144">
        <v>0</v>
      </c>
      <c r="BT38" s="144">
        <v>0</v>
      </c>
      <c r="BU38" s="144">
        <v>0</v>
      </c>
      <c r="BV38" s="144">
        <v>0</v>
      </c>
      <c r="BW38" s="144">
        <v>0</v>
      </c>
      <c r="BX38" s="144">
        <v>0</v>
      </c>
      <c r="BY38" s="144">
        <v>0</v>
      </c>
      <c r="BZ38" s="144">
        <v>0</v>
      </c>
      <c r="CA38" s="144">
        <v>0</v>
      </c>
      <c r="CB38" s="144">
        <v>0</v>
      </c>
      <c r="CC38" s="144">
        <v>0</v>
      </c>
      <c r="CD38" s="144">
        <v>0</v>
      </c>
      <c r="CE38" s="144">
        <v>0</v>
      </c>
      <c r="CF38" s="144">
        <v>0</v>
      </c>
      <c r="CG38" s="144">
        <v>0</v>
      </c>
      <c r="CH38" s="144">
        <v>0</v>
      </c>
      <c r="CI38" s="144">
        <v>0</v>
      </c>
      <c r="CJ38" s="144">
        <v>0</v>
      </c>
      <c r="CK38" s="144">
        <v>0</v>
      </c>
      <c r="CL38" s="144">
        <v>0</v>
      </c>
      <c r="CM38" s="144">
        <v>0</v>
      </c>
      <c r="CN38" s="144">
        <v>0</v>
      </c>
      <c r="CO38" s="144">
        <v>0</v>
      </c>
      <c r="CP38" s="144">
        <v>0</v>
      </c>
      <c r="CQ38" s="144">
        <v>0</v>
      </c>
      <c r="CR38" s="144">
        <v>0</v>
      </c>
      <c r="CS38" s="144">
        <v>0</v>
      </c>
      <c r="CT38" s="144">
        <v>0</v>
      </c>
      <c r="CU38" s="144">
        <v>0</v>
      </c>
      <c r="CV38" s="144">
        <v>0</v>
      </c>
      <c r="CW38" s="107">
        <v>0</v>
      </c>
      <c r="CX38" s="107"/>
      <c r="CY38" s="107"/>
      <c r="CZ38" s="107"/>
      <c r="DA38" s="107"/>
      <c r="DB38" s="107"/>
      <c r="DC38" s="107"/>
      <c r="DD38" s="107"/>
      <c r="DE38" s="110">
        <f t="shared" si="144"/>
        <v>181663</v>
      </c>
      <c r="DF38" s="110">
        <f t="shared" si="145"/>
        <v>1816.63</v>
      </c>
    </row>
    <row r="39" spans="1:110" outlineLevel="2" x14ac:dyDescent="0.25">
      <c r="A39" s="104" t="s">
        <v>15</v>
      </c>
      <c r="B39" s="105"/>
      <c r="C39" s="144">
        <v>0</v>
      </c>
      <c r="D39" s="144">
        <v>0</v>
      </c>
      <c r="E39" s="144">
        <v>0</v>
      </c>
      <c r="F39" s="161">
        <v>0</v>
      </c>
      <c r="G39" s="163">
        <v>0</v>
      </c>
      <c r="H39" s="144">
        <v>0</v>
      </c>
      <c r="I39" s="144">
        <v>0</v>
      </c>
      <c r="J39" s="144">
        <v>0</v>
      </c>
      <c r="K39" s="144">
        <v>0</v>
      </c>
      <c r="L39" s="144">
        <v>537</v>
      </c>
      <c r="M39" s="144">
        <v>0</v>
      </c>
      <c r="N39" s="144">
        <v>0</v>
      </c>
      <c r="O39" s="144">
        <v>1179</v>
      </c>
      <c r="P39" s="144">
        <v>1574</v>
      </c>
      <c r="Q39" s="144">
        <v>0</v>
      </c>
      <c r="R39" s="144">
        <v>0</v>
      </c>
      <c r="S39" s="144">
        <v>0</v>
      </c>
      <c r="T39" s="144">
        <v>0</v>
      </c>
      <c r="U39" s="144">
        <v>0</v>
      </c>
      <c r="V39" s="144">
        <v>0</v>
      </c>
      <c r="W39" s="160">
        <v>1342</v>
      </c>
      <c r="X39" s="144">
        <v>0</v>
      </c>
      <c r="Y39" s="144">
        <v>0</v>
      </c>
      <c r="Z39" s="144">
        <v>0</v>
      </c>
      <c r="AA39" s="144">
        <v>0</v>
      </c>
      <c r="AB39" s="144">
        <v>0</v>
      </c>
      <c r="AC39" s="144">
        <v>0</v>
      </c>
      <c r="AD39" s="144">
        <v>0</v>
      </c>
      <c r="AE39" s="144">
        <v>0</v>
      </c>
      <c r="AF39" s="144">
        <v>0</v>
      </c>
      <c r="AG39" s="144">
        <v>0</v>
      </c>
      <c r="AH39" s="144">
        <v>0</v>
      </c>
      <c r="AI39" s="144">
        <v>0</v>
      </c>
      <c r="AJ39" s="144">
        <v>0</v>
      </c>
      <c r="AK39" s="144">
        <v>0</v>
      </c>
      <c r="AL39" s="144">
        <v>0</v>
      </c>
      <c r="AM39" s="144">
        <v>0</v>
      </c>
      <c r="AN39" s="144">
        <v>0</v>
      </c>
      <c r="AO39" s="144">
        <v>0</v>
      </c>
      <c r="AP39" s="144">
        <v>0</v>
      </c>
      <c r="AQ39" s="144">
        <v>971</v>
      </c>
      <c r="AR39" s="160">
        <v>0</v>
      </c>
      <c r="AS39" s="160">
        <v>0</v>
      </c>
      <c r="AT39" s="144">
        <v>0</v>
      </c>
      <c r="AU39" s="160">
        <v>0</v>
      </c>
      <c r="AV39" s="160">
        <v>559</v>
      </c>
      <c r="AW39" s="160">
        <v>0</v>
      </c>
      <c r="AX39" s="160">
        <v>0</v>
      </c>
      <c r="AY39" s="160">
        <v>0</v>
      </c>
      <c r="AZ39" s="160">
        <v>0</v>
      </c>
      <c r="BA39" s="160">
        <v>0</v>
      </c>
      <c r="BB39" s="160">
        <v>0</v>
      </c>
      <c r="BC39" s="160">
        <v>0</v>
      </c>
      <c r="BD39" s="160">
        <v>0</v>
      </c>
      <c r="BE39" s="144">
        <v>0</v>
      </c>
      <c r="BF39" s="144">
        <v>0</v>
      </c>
      <c r="BG39" s="144">
        <v>781</v>
      </c>
      <c r="BH39" s="144">
        <v>0</v>
      </c>
      <c r="BI39" s="144">
        <v>0</v>
      </c>
      <c r="BJ39" s="144">
        <v>0</v>
      </c>
      <c r="BK39" s="144">
        <v>0</v>
      </c>
      <c r="BL39" s="144">
        <v>0</v>
      </c>
      <c r="BM39" s="144">
        <v>0</v>
      </c>
      <c r="BN39" s="144">
        <v>0</v>
      </c>
      <c r="BO39" s="144">
        <v>1188</v>
      </c>
      <c r="BP39" s="144">
        <v>0</v>
      </c>
      <c r="BQ39" s="144">
        <v>0</v>
      </c>
      <c r="BR39" s="144">
        <v>0</v>
      </c>
      <c r="BS39" s="144">
        <v>541</v>
      </c>
      <c r="BT39" s="144">
        <v>0</v>
      </c>
      <c r="BU39" s="144">
        <v>0</v>
      </c>
      <c r="BV39" s="144">
        <v>0</v>
      </c>
      <c r="BW39" s="144">
        <v>0</v>
      </c>
      <c r="BX39" s="144">
        <v>0</v>
      </c>
      <c r="BY39" s="144">
        <v>0</v>
      </c>
      <c r="BZ39" s="144">
        <v>0</v>
      </c>
      <c r="CA39" s="144">
        <v>0</v>
      </c>
      <c r="CB39" s="144">
        <v>0</v>
      </c>
      <c r="CC39" s="144">
        <v>0</v>
      </c>
      <c r="CD39" s="145">
        <v>0</v>
      </c>
      <c r="CE39" s="144">
        <v>0</v>
      </c>
      <c r="CF39" s="144">
        <v>0</v>
      </c>
      <c r="CG39" s="144">
        <v>554</v>
      </c>
      <c r="CH39" s="144">
        <v>0</v>
      </c>
      <c r="CI39" s="144">
        <v>0</v>
      </c>
      <c r="CJ39" s="144">
        <v>0</v>
      </c>
      <c r="CK39" s="144">
        <v>0</v>
      </c>
      <c r="CL39" s="144">
        <v>0</v>
      </c>
      <c r="CM39" s="144">
        <v>0</v>
      </c>
      <c r="CN39" s="144">
        <v>0</v>
      </c>
      <c r="CO39" s="144">
        <v>0</v>
      </c>
      <c r="CP39" s="144">
        <v>0</v>
      </c>
      <c r="CQ39" s="144">
        <v>0</v>
      </c>
      <c r="CR39" s="144">
        <v>0</v>
      </c>
      <c r="CS39" s="144">
        <v>242</v>
      </c>
      <c r="CT39" s="144">
        <v>0</v>
      </c>
      <c r="CU39" s="144">
        <v>0</v>
      </c>
      <c r="CV39" s="144">
        <v>0</v>
      </c>
      <c r="CW39" s="107">
        <v>0</v>
      </c>
      <c r="CX39" s="107"/>
      <c r="CY39" s="107"/>
      <c r="CZ39" s="107"/>
      <c r="DA39" s="107"/>
      <c r="DB39" s="107"/>
      <c r="DC39" s="107"/>
      <c r="DD39" s="107"/>
      <c r="DE39" s="110">
        <f t="shared" si="144"/>
        <v>9468</v>
      </c>
      <c r="DF39" s="110">
        <f t="shared" si="145"/>
        <v>94.68</v>
      </c>
    </row>
    <row r="40" spans="1:110" outlineLevel="2" x14ac:dyDescent="0.25">
      <c r="A40" s="104" t="s">
        <v>16</v>
      </c>
      <c r="B40" s="105"/>
      <c r="C40" s="144">
        <v>0</v>
      </c>
      <c r="D40" s="144">
        <v>0</v>
      </c>
      <c r="E40" s="144">
        <v>0</v>
      </c>
      <c r="F40" s="144">
        <v>0</v>
      </c>
      <c r="G40" s="144">
        <v>490</v>
      </c>
      <c r="H40" s="144">
        <v>0</v>
      </c>
      <c r="I40" s="144">
        <v>0</v>
      </c>
      <c r="J40" s="144">
        <v>381</v>
      </c>
      <c r="K40" s="144">
        <v>0</v>
      </c>
      <c r="L40" s="144">
        <v>0</v>
      </c>
      <c r="M40" s="144">
        <v>0</v>
      </c>
      <c r="N40" s="144">
        <v>0</v>
      </c>
      <c r="O40" s="144">
        <v>0</v>
      </c>
      <c r="P40" s="144">
        <v>0</v>
      </c>
      <c r="Q40" s="144">
        <v>0</v>
      </c>
      <c r="R40" s="144">
        <v>0</v>
      </c>
      <c r="S40" s="144">
        <v>0</v>
      </c>
      <c r="T40" s="144">
        <v>0</v>
      </c>
      <c r="U40" s="144">
        <v>0</v>
      </c>
      <c r="V40" s="144">
        <v>0</v>
      </c>
      <c r="W40" s="144">
        <v>0</v>
      </c>
      <c r="X40" s="144">
        <v>0</v>
      </c>
      <c r="Y40" s="144">
        <v>0</v>
      </c>
      <c r="Z40" s="144">
        <v>0</v>
      </c>
      <c r="AA40" s="144">
        <v>0</v>
      </c>
      <c r="AB40" s="144">
        <v>691</v>
      </c>
      <c r="AC40" s="144">
        <v>0</v>
      </c>
      <c r="AD40" s="144">
        <v>222</v>
      </c>
      <c r="AE40" s="144">
        <v>0</v>
      </c>
      <c r="AF40" s="144">
        <v>818</v>
      </c>
      <c r="AG40" s="144">
        <v>927</v>
      </c>
      <c r="AH40" s="144">
        <v>375</v>
      </c>
      <c r="AI40" s="144">
        <v>0</v>
      </c>
      <c r="AJ40" s="144">
        <v>0</v>
      </c>
      <c r="AK40" s="144">
        <v>0</v>
      </c>
      <c r="AL40" s="144">
        <v>947</v>
      </c>
      <c r="AM40" s="145">
        <v>0</v>
      </c>
      <c r="AN40" s="144">
        <v>0</v>
      </c>
      <c r="AO40" s="144">
        <v>0</v>
      </c>
      <c r="AP40" s="144">
        <v>0</v>
      </c>
      <c r="AQ40" s="144">
        <v>0</v>
      </c>
      <c r="AR40" s="144">
        <v>0</v>
      </c>
      <c r="AS40" s="144">
        <v>0</v>
      </c>
      <c r="AT40" s="144">
        <v>0</v>
      </c>
      <c r="AU40" s="144">
        <v>0</v>
      </c>
      <c r="AV40" s="144">
        <v>0</v>
      </c>
      <c r="AW40" s="144">
        <v>0</v>
      </c>
      <c r="AX40" s="144">
        <v>0</v>
      </c>
      <c r="AY40" s="144">
        <v>0</v>
      </c>
      <c r="AZ40" s="144">
        <v>0</v>
      </c>
      <c r="BA40" s="144">
        <v>0</v>
      </c>
      <c r="BB40" s="144">
        <v>0</v>
      </c>
      <c r="BC40" s="145">
        <v>0</v>
      </c>
      <c r="BD40" s="144">
        <v>0</v>
      </c>
      <c r="BE40" s="144">
        <v>0</v>
      </c>
      <c r="BF40" s="144">
        <v>447</v>
      </c>
      <c r="BG40" s="144">
        <v>0</v>
      </c>
      <c r="BH40" s="144">
        <v>0</v>
      </c>
      <c r="BI40" s="144">
        <v>0</v>
      </c>
      <c r="BJ40" s="144">
        <v>545</v>
      </c>
      <c r="BK40" s="144">
        <v>0</v>
      </c>
      <c r="BL40" s="144">
        <v>0</v>
      </c>
      <c r="BM40" s="144">
        <v>0</v>
      </c>
      <c r="BN40" s="144">
        <v>0</v>
      </c>
      <c r="BO40" s="144">
        <v>0</v>
      </c>
      <c r="BP40" s="144">
        <v>0</v>
      </c>
      <c r="BQ40" s="144">
        <v>0</v>
      </c>
      <c r="BR40" s="144">
        <v>0</v>
      </c>
      <c r="BS40" s="144">
        <v>0</v>
      </c>
      <c r="BT40" s="144">
        <v>0</v>
      </c>
      <c r="BU40" s="144">
        <v>0</v>
      </c>
      <c r="BV40" s="144">
        <v>0</v>
      </c>
      <c r="BW40" s="144">
        <v>0</v>
      </c>
      <c r="BX40" s="144">
        <v>810</v>
      </c>
      <c r="BY40" s="144">
        <v>0</v>
      </c>
      <c r="BZ40" s="144">
        <v>0</v>
      </c>
      <c r="CA40" s="144">
        <v>0</v>
      </c>
      <c r="CB40" s="144">
        <v>0</v>
      </c>
      <c r="CC40" s="144">
        <v>0</v>
      </c>
      <c r="CD40" s="144">
        <v>0</v>
      </c>
      <c r="CE40" s="144">
        <v>0</v>
      </c>
      <c r="CF40" s="144">
        <v>0</v>
      </c>
      <c r="CG40" s="144">
        <v>688</v>
      </c>
      <c r="CH40" s="144">
        <v>408</v>
      </c>
      <c r="CI40" s="145">
        <v>981</v>
      </c>
      <c r="CJ40" s="144">
        <v>0</v>
      </c>
      <c r="CK40" s="144">
        <v>0</v>
      </c>
      <c r="CL40" s="144">
        <v>0</v>
      </c>
      <c r="CM40" s="144">
        <v>830</v>
      </c>
      <c r="CN40" s="145">
        <v>0</v>
      </c>
      <c r="CO40" s="144">
        <v>0</v>
      </c>
      <c r="CP40" s="144">
        <v>388</v>
      </c>
      <c r="CQ40" s="144">
        <v>0</v>
      </c>
      <c r="CR40" s="145">
        <v>0</v>
      </c>
      <c r="CS40" s="144">
        <v>0</v>
      </c>
      <c r="CT40" s="144">
        <v>0</v>
      </c>
      <c r="CU40" s="144">
        <v>0</v>
      </c>
      <c r="CV40" s="144">
        <v>0</v>
      </c>
      <c r="CW40" s="107">
        <v>0</v>
      </c>
      <c r="CX40" s="107"/>
      <c r="CY40" s="107"/>
      <c r="CZ40" s="107"/>
      <c r="DA40" s="107"/>
      <c r="DB40" s="107"/>
      <c r="DC40" s="107"/>
      <c r="DD40" s="107"/>
      <c r="DE40" s="110">
        <f t="shared" si="144"/>
        <v>9948</v>
      </c>
      <c r="DF40" s="110">
        <f t="shared" si="145"/>
        <v>99.48</v>
      </c>
    </row>
    <row r="41" spans="1:110" outlineLevel="2" x14ac:dyDescent="0.25">
      <c r="A41" s="104" t="s">
        <v>17</v>
      </c>
      <c r="B41" s="105"/>
      <c r="C41" s="144">
        <v>0</v>
      </c>
      <c r="D41" s="144">
        <v>0</v>
      </c>
      <c r="E41" s="144">
        <v>0</v>
      </c>
      <c r="F41" s="161">
        <v>0</v>
      </c>
      <c r="G41" s="161">
        <v>0</v>
      </c>
      <c r="H41" s="161">
        <v>0</v>
      </c>
      <c r="I41" s="144">
        <v>0</v>
      </c>
      <c r="J41" s="144">
        <v>0</v>
      </c>
      <c r="K41" s="144">
        <v>0</v>
      </c>
      <c r="L41" s="144">
        <v>0</v>
      </c>
      <c r="M41" s="144">
        <v>0</v>
      </c>
      <c r="N41" s="144">
        <v>0</v>
      </c>
      <c r="O41" s="144">
        <v>0</v>
      </c>
      <c r="P41" s="144">
        <v>0</v>
      </c>
      <c r="Q41" s="144">
        <v>0</v>
      </c>
      <c r="R41" s="144">
        <v>0</v>
      </c>
      <c r="S41" s="144">
        <v>0</v>
      </c>
      <c r="T41" s="144">
        <v>0</v>
      </c>
      <c r="U41" s="144">
        <v>0</v>
      </c>
      <c r="V41" s="144">
        <v>0</v>
      </c>
      <c r="W41" s="144">
        <v>0</v>
      </c>
      <c r="X41" s="144">
        <v>0</v>
      </c>
      <c r="Y41" s="144">
        <v>0</v>
      </c>
      <c r="Z41" s="144">
        <v>0</v>
      </c>
      <c r="AA41" s="144">
        <v>0</v>
      </c>
      <c r="AB41" s="144">
        <v>0</v>
      </c>
      <c r="AC41" s="144">
        <v>0</v>
      </c>
      <c r="AD41" s="144">
        <v>0</v>
      </c>
      <c r="AE41" s="144">
        <v>0</v>
      </c>
      <c r="AF41" s="144">
        <v>0</v>
      </c>
      <c r="AG41" s="144">
        <v>0</v>
      </c>
      <c r="AH41" s="144">
        <v>0</v>
      </c>
      <c r="AI41" s="144">
        <v>0</v>
      </c>
      <c r="AJ41" s="144">
        <v>0</v>
      </c>
      <c r="AK41" s="144">
        <v>0</v>
      </c>
      <c r="AL41" s="144">
        <v>0</v>
      </c>
      <c r="AM41" s="144">
        <v>0</v>
      </c>
      <c r="AN41" s="144">
        <v>0</v>
      </c>
      <c r="AO41" s="144">
        <v>39396</v>
      </c>
      <c r="AP41" s="144">
        <v>0</v>
      </c>
      <c r="AQ41" s="144">
        <v>0</v>
      </c>
      <c r="AR41" s="144">
        <v>0</v>
      </c>
      <c r="AS41" s="144">
        <v>0</v>
      </c>
      <c r="AT41" s="144">
        <v>0</v>
      </c>
      <c r="AU41" s="144">
        <v>0</v>
      </c>
      <c r="AV41" s="144">
        <v>0</v>
      </c>
      <c r="AW41" s="144">
        <v>0</v>
      </c>
      <c r="AX41" s="144">
        <v>0</v>
      </c>
      <c r="AY41" s="144">
        <v>0</v>
      </c>
      <c r="AZ41" s="144">
        <v>0</v>
      </c>
      <c r="BA41" s="144">
        <v>0</v>
      </c>
      <c r="BB41" s="144">
        <v>0</v>
      </c>
      <c r="BC41" s="145">
        <v>0</v>
      </c>
      <c r="BD41" s="144">
        <v>0</v>
      </c>
      <c r="BE41" s="144">
        <v>0</v>
      </c>
      <c r="BF41" s="144">
        <v>0</v>
      </c>
      <c r="BG41" s="144">
        <v>0</v>
      </c>
      <c r="BH41" s="144">
        <v>0</v>
      </c>
      <c r="BI41" s="144">
        <v>0</v>
      </c>
      <c r="BJ41" s="144">
        <v>0</v>
      </c>
      <c r="BK41" s="144">
        <v>0</v>
      </c>
      <c r="BL41" s="144">
        <v>0</v>
      </c>
      <c r="BM41" s="144">
        <v>0</v>
      </c>
      <c r="BN41" s="144">
        <v>0</v>
      </c>
      <c r="BO41" s="144">
        <v>36434</v>
      </c>
      <c r="BP41" s="144">
        <v>0</v>
      </c>
      <c r="BQ41" s="144">
        <v>0</v>
      </c>
      <c r="BR41" s="144">
        <v>0</v>
      </c>
      <c r="BS41" s="144">
        <v>0</v>
      </c>
      <c r="BT41" s="144">
        <v>0</v>
      </c>
      <c r="BU41" s="144">
        <v>0</v>
      </c>
      <c r="BV41" s="144">
        <v>0</v>
      </c>
      <c r="BW41" s="144">
        <v>0</v>
      </c>
      <c r="BX41" s="144">
        <v>0</v>
      </c>
      <c r="BY41" s="144">
        <v>0</v>
      </c>
      <c r="BZ41" s="144">
        <v>0</v>
      </c>
      <c r="CA41" s="144">
        <v>0</v>
      </c>
      <c r="CB41" s="144">
        <v>0</v>
      </c>
      <c r="CC41" s="144">
        <v>0</v>
      </c>
      <c r="CD41" s="144">
        <v>0</v>
      </c>
      <c r="CE41" s="144">
        <v>0</v>
      </c>
      <c r="CF41" s="144">
        <v>0</v>
      </c>
      <c r="CG41" s="144">
        <v>0</v>
      </c>
      <c r="CH41" s="144">
        <v>0</v>
      </c>
      <c r="CI41" s="144">
        <v>0</v>
      </c>
      <c r="CJ41" s="144">
        <v>0</v>
      </c>
      <c r="CK41" s="144">
        <v>0</v>
      </c>
      <c r="CL41" s="144">
        <v>0</v>
      </c>
      <c r="CM41" s="144">
        <v>0</v>
      </c>
      <c r="CN41" s="144">
        <v>0</v>
      </c>
      <c r="CO41" s="144">
        <v>0</v>
      </c>
      <c r="CP41" s="144">
        <v>0</v>
      </c>
      <c r="CQ41" s="144">
        <v>0</v>
      </c>
      <c r="CR41" s="144">
        <v>0</v>
      </c>
      <c r="CS41" s="144">
        <v>0</v>
      </c>
      <c r="CT41" s="144">
        <v>0</v>
      </c>
      <c r="CU41" s="144">
        <v>0</v>
      </c>
      <c r="CV41" s="144">
        <v>0</v>
      </c>
      <c r="CW41" s="107">
        <v>0</v>
      </c>
      <c r="CX41" s="107"/>
      <c r="CY41" s="107"/>
      <c r="CZ41" s="107"/>
      <c r="DA41" s="107"/>
      <c r="DB41" s="107"/>
      <c r="DC41" s="107"/>
      <c r="DD41" s="107"/>
      <c r="DE41" s="110">
        <f t="shared" si="144"/>
        <v>75830</v>
      </c>
      <c r="DF41" s="110">
        <f t="shared" si="145"/>
        <v>758.3</v>
      </c>
    </row>
    <row r="42" spans="1:110" outlineLevel="2" x14ac:dyDescent="0.25">
      <c r="A42" s="104" t="s">
        <v>2</v>
      </c>
      <c r="B42" s="105"/>
      <c r="C42" s="144">
        <v>0</v>
      </c>
      <c r="D42" s="144">
        <v>0</v>
      </c>
      <c r="E42" s="144">
        <v>0</v>
      </c>
      <c r="F42" s="161">
        <v>0</v>
      </c>
      <c r="G42" s="161">
        <v>0</v>
      </c>
      <c r="H42" s="161">
        <v>0</v>
      </c>
      <c r="I42" s="144">
        <v>0</v>
      </c>
      <c r="J42" s="144">
        <v>0</v>
      </c>
      <c r="K42" s="144">
        <v>198</v>
      </c>
      <c r="L42" s="144">
        <v>0</v>
      </c>
      <c r="M42" s="144">
        <v>0</v>
      </c>
      <c r="N42" s="144">
        <v>0</v>
      </c>
      <c r="O42" s="144">
        <v>0</v>
      </c>
      <c r="P42" s="144">
        <v>0</v>
      </c>
      <c r="Q42" s="144">
        <v>372</v>
      </c>
      <c r="R42" s="144">
        <v>0</v>
      </c>
      <c r="S42" s="144">
        <v>0</v>
      </c>
      <c r="T42" s="144">
        <v>0</v>
      </c>
      <c r="U42" s="144">
        <v>0</v>
      </c>
      <c r="V42" s="144">
        <v>0</v>
      </c>
      <c r="W42" s="144">
        <v>0</v>
      </c>
      <c r="X42" s="144">
        <v>0</v>
      </c>
      <c r="Y42" s="144">
        <v>0</v>
      </c>
      <c r="Z42" s="144">
        <v>0</v>
      </c>
      <c r="AA42" s="144">
        <v>0</v>
      </c>
      <c r="AB42" s="144">
        <v>0</v>
      </c>
      <c r="AC42" s="144">
        <v>0</v>
      </c>
      <c r="AD42" s="145">
        <v>0</v>
      </c>
      <c r="AE42" s="145">
        <v>0</v>
      </c>
      <c r="AF42" s="145">
        <v>0</v>
      </c>
      <c r="AG42" s="144">
        <v>0</v>
      </c>
      <c r="AH42" s="144">
        <v>0</v>
      </c>
      <c r="AI42" s="144">
        <v>0</v>
      </c>
      <c r="AJ42" s="145">
        <v>0</v>
      </c>
      <c r="AK42" s="144">
        <v>0</v>
      </c>
      <c r="AL42" s="144">
        <v>0</v>
      </c>
      <c r="AM42" s="144">
        <v>0</v>
      </c>
      <c r="AN42" s="144">
        <v>0</v>
      </c>
      <c r="AO42" s="144">
        <v>0</v>
      </c>
      <c r="AP42" s="145">
        <v>0</v>
      </c>
      <c r="AQ42" s="144">
        <v>0</v>
      </c>
      <c r="AR42" s="160">
        <v>0</v>
      </c>
      <c r="AS42" s="144">
        <v>581</v>
      </c>
      <c r="AT42" s="144">
        <v>0</v>
      </c>
      <c r="AU42" s="144">
        <v>0</v>
      </c>
      <c r="AV42" s="144">
        <v>0</v>
      </c>
      <c r="AW42" s="144">
        <v>0</v>
      </c>
      <c r="AX42" s="144">
        <v>0</v>
      </c>
      <c r="AY42" s="144">
        <v>0</v>
      </c>
      <c r="AZ42" s="144">
        <v>0</v>
      </c>
      <c r="BA42" s="144">
        <v>0</v>
      </c>
      <c r="BB42" s="144">
        <v>0</v>
      </c>
      <c r="BC42" s="144">
        <v>0</v>
      </c>
      <c r="BD42" s="144">
        <v>0</v>
      </c>
      <c r="BE42" s="144">
        <v>0</v>
      </c>
      <c r="BF42" s="144">
        <v>0</v>
      </c>
      <c r="BG42" s="144">
        <v>0</v>
      </c>
      <c r="BH42" s="144">
        <v>0</v>
      </c>
      <c r="BI42" s="144">
        <v>0</v>
      </c>
      <c r="BJ42" s="144">
        <v>0</v>
      </c>
      <c r="BK42" s="144">
        <v>0</v>
      </c>
      <c r="BL42" s="144">
        <v>0</v>
      </c>
      <c r="BM42" s="144">
        <v>0</v>
      </c>
      <c r="BN42" s="144">
        <v>0</v>
      </c>
      <c r="BO42" s="144">
        <v>0</v>
      </c>
      <c r="BP42" s="144">
        <v>0</v>
      </c>
      <c r="BQ42" s="144">
        <v>0</v>
      </c>
      <c r="BR42" s="160">
        <v>0</v>
      </c>
      <c r="BS42" s="160">
        <v>0</v>
      </c>
      <c r="BT42" s="144">
        <v>0</v>
      </c>
      <c r="BU42" s="144">
        <v>0</v>
      </c>
      <c r="BV42" s="145">
        <v>0</v>
      </c>
      <c r="BW42" s="144">
        <v>0</v>
      </c>
      <c r="BX42" s="144">
        <v>0</v>
      </c>
      <c r="BY42" s="144">
        <v>0</v>
      </c>
      <c r="BZ42" s="144">
        <v>0</v>
      </c>
      <c r="CA42" s="144">
        <v>0</v>
      </c>
      <c r="CB42" s="144">
        <v>0</v>
      </c>
      <c r="CC42" s="144">
        <v>0</v>
      </c>
      <c r="CD42" s="144">
        <v>0</v>
      </c>
      <c r="CE42" s="144">
        <v>0</v>
      </c>
      <c r="CF42" s="144">
        <v>0</v>
      </c>
      <c r="CG42" s="144">
        <v>0</v>
      </c>
      <c r="CH42" s="144">
        <v>0</v>
      </c>
      <c r="CI42" s="144">
        <v>0</v>
      </c>
      <c r="CJ42" s="144">
        <v>0</v>
      </c>
      <c r="CK42" s="144">
        <v>0</v>
      </c>
      <c r="CL42" s="144">
        <v>0</v>
      </c>
      <c r="CM42" s="144">
        <v>0</v>
      </c>
      <c r="CN42" s="144">
        <v>0</v>
      </c>
      <c r="CO42" s="144">
        <v>0</v>
      </c>
      <c r="CP42" s="144">
        <v>0</v>
      </c>
      <c r="CQ42" s="144">
        <v>0</v>
      </c>
      <c r="CR42" s="144">
        <v>0</v>
      </c>
      <c r="CS42" s="144">
        <v>0</v>
      </c>
      <c r="CT42" s="144">
        <v>0</v>
      </c>
      <c r="CU42" s="144">
        <v>0</v>
      </c>
      <c r="CV42" s="144">
        <v>0</v>
      </c>
      <c r="CW42" s="107">
        <v>0</v>
      </c>
      <c r="CX42" s="107"/>
      <c r="CY42" s="107"/>
      <c r="CZ42" s="107"/>
      <c r="DA42" s="107"/>
      <c r="DB42" s="107"/>
      <c r="DC42" s="107"/>
      <c r="DD42" s="107"/>
      <c r="DE42" s="110">
        <f t="shared" si="144"/>
        <v>1151</v>
      </c>
      <c r="DF42" s="110">
        <f t="shared" si="145"/>
        <v>11.51</v>
      </c>
    </row>
    <row r="43" spans="1:110" outlineLevel="2" x14ac:dyDescent="0.25">
      <c r="A43" s="119" t="s">
        <v>18</v>
      </c>
      <c r="B43" s="105"/>
      <c r="C43" s="120">
        <v>0</v>
      </c>
      <c r="D43" s="120">
        <v>0</v>
      </c>
      <c r="E43" s="120">
        <v>0</v>
      </c>
      <c r="F43" s="121">
        <v>0</v>
      </c>
      <c r="G43" s="121">
        <v>0</v>
      </c>
      <c r="H43" s="121">
        <v>0</v>
      </c>
      <c r="I43" s="120">
        <v>0</v>
      </c>
      <c r="J43" s="120">
        <v>0</v>
      </c>
      <c r="K43" s="120">
        <v>0</v>
      </c>
      <c r="L43" s="120">
        <v>2170</v>
      </c>
      <c r="M43" s="122">
        <v>0</v>
      </c>
      <c r="N43" s="122">
        <v>0</v>
      </c>
      <c r="O43" s="122">
        <v>0</v>
      </c>
      <c r="P43" s="122">
        <v>0</v>
      </c>
      <c r="Q43" s="120">
        <v>0</v>
      </c>
      <c r="R43" s="122">
        <v>0</v>
      </c>
      <c r="S43" s="122">
        <v>0</v>
      </c>
      <c r="T43" s="122">
        <v>0</v>
      </c>
      <c r="U43" s="122">
        <v>0</v>
      </c>
      <c r="V43" s="120">
        <v>0</v>
      </c>
      <c r="W43" s="122">
        <v>0</v>
      </c>
      <c r="X43" s="122">
        <v>2430</v>
      </c>
      <c r="Y43" s="122">
        <v>0</v>
      </c>
      <c r="Z43" s="122">
        <v>0</v>
      </c>
      <c r="AA43" s="122">
        <v>0</v>
      </c>
      <c r="AB43" s="122">
        <v>1448</v>
      </c>
      <c r="AC43" s="122">
        <v>-897</v>
      </c>
      <c r="AD43" s="122">
        <v>0</v>
      </c>
      <c r="AE43" s="122">
        <v>0</v>
      </c>
      <c r="AF43" s="122">
        <v>0</v>
      </c>
      <c r="AG43" s="122">
        <v>0</v>
      </c>
      <c r="AH43" s="122">
        <v>0</v>
      </c>
      <c r="AI43" s="122">
        <v>0</v>
      </c>
      <c r="AJ43" s="122">
        <v>0</v>
      </c>
      <c r="AK43" s="122">
        <v>0</v>
      </c>
      <c r="AL43" s="120">
        <v>0</v>
      </c>
      <c r="AM43" s="122">
        <v>0</v>
      </c>
      <c r="AN43" s="120">
        <v>0</v>
      </c>
      <c r="AO43" s="122">
        <v>0</v>
      </c>
      <c r="AP43" s="120">
        <v>0</v>
      </c>
      <c r="AQ43" s="122">
        <v>0</v>
      </c>
      <c r="AR43" s="122">
        <v>0</v>
      </c>
      <c r="AS43" s="122">
        <v>0</v>
      </c>
      <c r="AT43" s="122">
        <v>0</v>
      </c>
      <c r="AU43" s="120">
        <v>0</v>
      </c>
      <c r="AV43" s="122">
        <v>1097</v>
      </c>
      <c r="AW43" s="122">
        <v>0</v>
      </c>
      <c r="AX43" s="122">
        <v>0</v>
      </c>
      <c r="AY43" s="122">
        <v>0</v>
      </c>
      <c r="AZ43" s="122">
        <v>0</v>
      </c>
      <c r="BA43" s="123">
        <v>0</v>
      </c>
      <c r="BB43" s="122">
        <v>0</v>
      </c>
      <c r="BC43" s="122">
        <v>0</v>
      </c>
      <c r="BD43" s="122">
        <v>0</v>
      </c>
      <c r="BE43" s="122">
        <v>0</v>
      </c>
      <c r="BF43" s="122">
        <v>0</v>
      </c>
      <c r="BG43" s="122">
        <v>0</v>
      </c>
      <c r="BH43" s="122">
        <v>0</v>
      </c>
      <c r="BI43" s="122">
        <v>0</v>
      </c>
      <c r="BJ43" s="122">
        <v>0</v>
      </c>
      <c r="BK43" s="122">
        <v>0</v>
      </c>
      <c r="BL43" s="122">
        <v>0</v>
      </c>
      <c r="BM43" s="122">
        <v>0</v>
      </c>
      <c r="BN43" s="122">
        <v>0</v>
      </c>
      <c r="BO43" s="122">
        <v>0</v>
      </c>
      <c r="BP43" s="122">
        <v>0</v>
      </c>
      <c r="BQ43" s="122">
        <v>2368</v>
      </c>
      <c r="BR43" s="122">
        <v>0</v>
      </c>
      <c r="BS43" s="122">
        <v>0</v>
      </c>
      <c r="BT43" s="122">
        <v>0</v>
      </c>
      <c r="BU43" s="122">
        <v>0</v>
      </c>
      <c r="BV43" s="122">
        <v>0</v>
      </c>
      <c r="BW43" s="122">
        <v>0</v>
      </c>
      <c r="BX43" s="122">
        <v>0</v>
      </c>
      <c r="BY43" s="122">
        <v>0</v>
      </c>
      <c r="BZ43" s="122">
        <v>0</v>
      </c>
      <c r="CA43" s="122">
        <v>0</v>
      </c>
      <c r="CB43" s="122">
        <v>0</v>
      </c>
      <c r="CC43" s="122">
        <v>0</v>
      </c>
      <c r="CD43" s="122">
        <v>0</v>
      </c>
      <c r="CE43" s="122">
        <v>0</v>
      </c>
      <c r="CF43" s="122">
        <v>0</v>
      </c>
      <c r="CG43" s="122">
        <v>0</v>
      </c>
      <c r="CH43" s="122">
        <v>0</v>
      </c>
      <c r="CI43" s="122">
        <v>0</v>
      </c>
      <c r="CJ43" s="122">
        <v>0</v>
      </c>
      <c r="CK43" s="122">
        <v>0</v>
      </c>
      <c r="CL43" s="122">
        <v>0</v>
      </c>
      <c r="CM43" s="122">
        <v>0</v>
      </c>
      <c r="CN43" s="122">
        <v>0</v>
      </c>
      <c r="CO43" s="122">
        <v>0</v>
      </c>
      <c r="CP43" s="122">
        <v>0</v>
      </c>
      <c r="CQ43" s="122">
        <v>0</v>
      </c>
      <c r="CR43" s="122">
        <v>0</v>
      </c>
      <c r="CS43" s="122">
        <v>0</v>
      </c>
      <c r="CT43" s="122">
        <v>0</v>
      </c>
      <c r="CU43" s="122">
        <v>0</v>
      </c>
      <c r="CV43" s="122">
        <v>0</v>
      </c>
      <c r="CW43" s="122">
        <v>0</v>
      </c>
      <c r="CX43" s="122"/>
      <c r="CY43" s="122"/>
      <c r="CZ43" s="122"/>
      <c r="DA43" s="122"/>
      <c r="DB43" s="122"/>
      <c r="DC43" s="122"/>
      <c r="DD43" s="122"/>
      <c r="DE43" s="110">
        <f t="shared" si="144"/>
        <v>8616</v>
      </c>
      <c r="DF43" s="110">
        <f t="shared" si="145"/>
        <v>86.16</v>
      </c>
    </row>
    <row r="44" spans="1:110" outlineLevel="1" x14ac:dyDescent="0.25">
      <c r="A44" s="108" t="s">
        <v>19</v>
      </c>
      <c r="B44" s="105"/>
      <c r="C44" s="18">
        <f t="shared" ref="C44:AH44" si="164" xml:space="preserve"> SUM(C36:C43)</f>
        <v>0</v>
      </c>
      <c r="D44" s="18">
        <f t="shared" si="164"/>
        <v>0</v>
      </c>
      <c r="E44" s="18">
        <f t="shared" si="164"/>
        <v>0</v>
      </c>
      <c r="F44" s="18">
        <f t="shared" si="164"/>
        <v>0</v>
      </c>
      <c r="G44" s="18">
        <f t="shared" si="164"/>
        <v>490</v>
      </c>
      <c r="H44" s="18">
        <f t="shared" si="164"/>
        <v>5298</v>
      </c>
      <c r="I44" s="18">
        <f t="shared" si="164"/>
        <v>5071</v>
      </c>
      <c r="J44" s="18">
        <f t="shared" si="164"/>
        <v>5512</v>
      </c>
      <c r="K44" s="18">
        <f t="shared" si="164"/>
        <v>4244</v>
      </c>
      <c r="L44" s="18">
        <f t="shared" si="164"/>
        <v>6625</v>
      </c>
      <c r="M44" s="18">
        <f t="shared" si="164"/>
        <v>4728</v>
      </c>
      <c r="N44" s="18">
        <f t="shared" si="164"/>
        <v>3813</v>
      </c>
      <c r="O44" s="18">
        <f t="shared" si="164"/>
        <v>15089</v>
      </c>
      <c r="P44" s="18">
        <f t="shared" si="164"/>
        <v>16190</v>
      </c>
      <c r="Q44" s="18">
        <f t="shared" si="164"/>
        <v>14639</v>
      </c>
      <c r="R44" s="18">
        <f t="shared" si="164"/>
        <v>13553</v>
      </c>
      <c r="S44" s="18">
        <f t="shared" si="164"/>
        <v>13198</v>
      </c>
      <c r="T44" s="18">
        <f t="shared" si="164"/>
        <v>13277</v>
      </c>
      <c r="U44" s="18">
        <f t="shared" si="164"/>
        <v>12662</v>
      </c>
      <c r="V44" s="18">
        <f t="shared" si="164"/>
        <v>14449</v>
      </c>
      <c r="W44" s="18">
        <f t="shared" si="164"/>
        <v>14844</v>
      </c>
      <c r="X44" s="18">
        <f t="shared" si="164"/>
        <v>14711</v>
      </c>
      <c r="Y44" s="18">
        <f t="shared" si="164"/>
        <v>13922</v>
      </c>
      <c r="Z44" s="18">
        <f t="shared" si="164"/>
        <v>14973</v>
      </c>
      <c r="AA44" s="18">
        <f t="shared" si="164"/>
        <v>13951</v>
      </c>
      <c r="AB44" s="18">
        <f t="shared" si="164"/>
        <v>15931</v>
      </c>
      <c r="AC44" s="18">
        <f t="shared" si="164"/>
        <v>12903</v>
      </c>
      <c r="AD44" s="18">
        <f t="shared" si="164"/>
        <v>14076</v>
      </c>
      <c r="AE44" s="18">
        <f t="shared" si="164"/>
        <v>13758</v>
      </c>
      <c r="AF44" s="18">
        <f t="shared" si="164"/>
        <v>15652</v>
      </c>
      <c r="AG44" s="18">
        <f t="shared" si="164"/>
        <v>14320</v>
      </c>
      <c r="AH44" s="18">
        <f t="shared" si="164"/>
        <v>14232</v>
      </c>
      <c r="AI44" s="18">
        <f t="shared" ref="AI44:BN44" si="165" xml:space="preserve"> SUM(AI36:AI43)</f>
        <v>12459</v>
      </c>
      <c r="AJ44" s="18">
        <f t="shared" si="165"/>
        <v>13147</v>
      </c>
      <c r="AK44" s="18">
        <f t="shared" si="165"/>
        <v>13024</v>
      </c>
      <c r="AL44" s="18">
        <f t="shared" si="165"/>
        <v>15053</v>
      </c>
      <c r="AM44" s="18">
        <f t="shared" si="165"/>
        <v>14397</v>
      </c>
      <c r="AN44" s="18">
        <f t="shared" si="165"/>
        <v>13365</v>
      </c>
      <c r="AO44" s="18">
        <f t="shared" si="165"/>
        <v>52711</v>
      </c>
      <c r="AP44" s="18">
        <f t="shared" si="165"/>
        <v>14915</v>
      </c>
      <c r="AQ44" s="18">
        <f t="shared" si="165"/>
        <v>7209</v>
      </c>
      <c r="AR44" s="18">
        <f t="shared" si="165"/>
        <v>7277</v>
      </c>
      <c r="AS44" s="18">
        <f t="shared" si="165"/>
        <v>8467</v>
      </c>
      <c r="AT44" s="18">
        <f t="shared" si="165"/>
        <v>7179</v>
      </c>
      <c r="AU44" s="18">
        <f t="shared" si="165"/>
        <v>7322</v>
      </c>
      <c r="AV44" s="18">
        <f t="shared" si="165"/>
        <v>8691</v>
      </c>
      <c r="AW44" s="18">
        <f t="shared" si="165"/>
        <v>6657</v>
      </c>
      <c r="AX44" s="18">
        <f t="shared" si="165"/>
        <v>7500</v>
      </c>
      <c r="AY44" s="18">
        <f t="shared" si="165"/>
        <v>7786</v>
      </c>
      <c r="AZ44" s="18">
        <f t="shared" si="165"/>
        <v>6435</v>
      </c>
      <c r="BA44" s="18">
        <f t="shared" si="165"/>
        <v>6470</v>
      </c>
      <c r="BB44" s="18">
        <f t="shared" si="165"/>
        <v>7385</v>
      </c>
      <c r="BC44" s="18">
        <f t="shared" si="165"/>
        <v>6718</v>
      </c>
      <c r="BD44" s="18">
        <f t="shared" si="165"/>
        <v>7455</v>
      </c>
      <c r="BE44" s="18">
        <f t="shared" si="165"/>
        <v>7903</v>
      </c>
      <c r="BF44" s="18">
        <f t="shared" si="165"/>
        <v>5051</v>
      </c>
      <c r="BG44" s="18">
        <f t="shared" si="165"/>
        <v>4591</v>
      </c>
      <c r="BH44" s="18">
        <f t="shared" si="165"/>
        <v>5352</v>
      </c>
      <c r="BI44" s="18">
        <f t="shared" si="165"/>
        <v>3683</v>
      </c>
      <c r="BJ44" s="18">
        <f t="shared" si="165"/>
        <v>5838</v>
      </c>
      <c r="BK44" s="18">
        <f t="shared" si="165"/>
        <v>5484</v>
      </c>
      <c r="BL44" s="18">
        <f t="shared" si="165"/>
        <v>3904</v>
      </c>
      <c r="BM44" s="18">
        <f t="shared" si="165"/>
        <v>5377</v>
      </c>
      <c r="BN44" s="18">
        <f t="shared" si="165"/>
        <v>4114</v>
      </c>
      <c r="BO44" s="18">
        <f t="shared" ref="BO44:CT44" si="166" xml:space="preserve"> SUM(BO36:BO43)</f>
        <v>41162</v>
      </c>
      <c r="BP44" s="18">
        <f t="shared" si="166"/>
        <v>3834</v>
      </c>
      <c r="BQ44" s="18">
        <f t="shared" si="166"/>
        <v>7328</v>
      </c>
      <c r="BR44" s="18">
        <f t="shared" si="166"/>
        <v>3923</v>
      </c>
      <c r="BS44" s="18">
        <f t="shared" si="166"/>
        <v>4385</v>
      </c>
      <c r="BT44" s="18">
        <f t="shared" si="166"/>
        <v>5017</v>
      </c>
      <c r="BU44" s="18">
        <f t="shared" si="166"/>
        <v>0</v>
      </c>
      <c r="BV44" s="18">
        <f t="shared" si="166"/>
        <v>0</v>
      </c>
      <c r="BW44" s="18">
        <f t="shared" si="166"/>
        <v>0</v>
      </c>
      <c r="BX44" s="18">
        <f t="shared" si="166"/>
        <v>810</v>
      </c>
      <c r="BY44" s="18">
        <f t="shared" si="166"/>
        <v>0</v>
      </c>
      <c r="BZ44" s="18">
        <f t="shared" si="166"/>
        <v>0</v>
      </c>
      <c r="CA44" s="18">
        <f t="shared" si="166"/>
        <v>0</v>
      </c>
      <c r="CB44" s="18">
        <f t="shared" si="166"/>
        <v>0</v>
      </c>
      <c r="CC44" s="18">
        <f t="shared" si="166"/>
        <v>0</v>
      </c>
      <c r="CD44" s="18">
        <f t="shared" si="166"/>
        <v>0</v>
      </c>
      <c r="CE44" s="18">
        <f t="shared" si="166"/>
        <v>0</v>
      </c>
      <c r="CF44" s="18">
        <f t="shared" si="166"/>
        <v>0</v>
      </c>
      <c r="CG44" s="18">
        <f t="shared" si="166"/>
        <v>1242</v>
      </c>
      <c r="CH44" s="18">
        <f t="shared" si="166"/>
        <v>408</v>
      </c>
      <c r="CI44" s="18">
        <f t="shared" si="166"/>
        <v>981</v>
      </c>
      <c r="CJ44" s="18">
        <f t="shared" si="166"/>
        <v>0</v>
      </c>
      <c r="CK44" s="18">
        <f t="shared" si="166"/>
        <v>0</v>
      </c>
      <c r="CL44" s="18">
        <f t="shared" si="166"/>
        <v>0</v>
      </c>
      <c r="CM44" s="18">
        <f t="shared" si="166"/>
        <v>830</v>
      </c>
      <c r="CN44" s="18">
        <f t="shared" si="166"/>
        <v>0</v>
      </c>
      <c r="CO44" s="18">
        <f t="shared" si="166"/>
        <v>0</v>
      </c>
      <c r="CP44" s="18">
        <f t="shared" si="166"/>
        <v>388</v>
      </c>
      <c r="CQ44" s="18">
        <f t="shared" si="166"/>
        <v>0</v>
      </c>
      <c r="CR44" s="18">
        <f t="shared" si="166"/>
        <v>0</v>
      </c>
      <c r="CS44" s="18">
        <f t="shared" si="166"/>
        <v>242</v>
      </c>
      <c r="CT44" s="18">
        <f t="shared" si="166"/>
        <v>0</v>
      </c>
      <c r="CU44" s="18">
        <f t="shared" ref="CU44:DD44" si="167" xml:space="preserve"> SUM(CU36:CU43)</f>
        <v>0</v>
      </c>
      <c r="CV44" s="18">
        <f t="shared" si="167"/>
        <v>0</v>
      </c>
      <c r="CW44" s="18">
        <f t="shared" si="167"/>
        <v>0</v>
      </c>
      <c r="CX44" s="18">
        <f t="shared" si="167"/>
        <v>0</v>
      </c>
      <c r="CY44" s="18">
        <f t="shared" si="167"/>
        <v>0</v>
      </c>
      <c r="CZ44" s="18">
        <f t="shared" si="167"/>
        <v>0</v>
      </c>
      <c r="DA44" s="18">
        <f t="shared" si="167"/>
        <v>0</v>
      </c>
      <c r="DB44" s="18">
        <f t="shared" si="167"/>
        <v>0</v>
      </c>
      <c r="DC44" s="18">
        <f t="shared" si="167"/>
        <v>0</v>
      </c>
      <c r="DD44" s="18">
        <f t="shared" si="167"/>
        <v>0</v>
      </c>
      <c r="DE44" s="32">
        <f t="shared" si="144"/>
        <v>695580</v>
      </c>
      <c r="DF44" s="32">
        <f t="shared" si="145"/>
        <v>6955.8</v>
      </c>
    </row>
    <row r="45" spans="1:110" outlineLevel="2" x14ac:dyDescent="0.25">
      <c r="A45" s="72" t="s">
        <v>20</v>
      </c>
      <c r="B45" s="73"/>
      <c r="C45" s="19">
        <v>0</v>
      </c>
      <c r="D45" s="19">
        <v>0</v>
      </c>
      <c r="E45" s="19">
        <v>0</v>
      </c>
      <c r="F45" s="19">
        <v>0</v>
      </c>
      <c r="G45" s="19">
        <v>0</v>
      </c>
      <c r="H45" s="19">
        <v>0</v>
      </c>
      <c r="I45" s="19">
        <v>0</v>
      </c>
      <c r="J45" s="19">
        <v>0</v>
      </c>
      <c r="K45" s="19">
        <v>25000</v>
      </c>
      <c r="L45" s="19">
        <v>0</v>
      </c>
      <c r="M45" s="19">
        <v>0</v>
      </c>
      <c r="N45" s="19">
        <v>0</v>
      </c>
      <c r="O45" s="19">
        <v>0</v>
      </c>
      <c r="P45" s="19">
        <v>0</v>
      </c>
      <c r="Q45" s="19">
        <v>0</v>
      </c>
      <c r="R45" s="19">
        <v>0</v>
      </c>
      <c r="S45" s="19">
        <v>0</v>
      </c>
      <c r="T45" s="19">
        <v>0</v>
      </c>
      <c r="U45" s="19">
        <v>0</v>
      </c>
      <c r="V45" s="19">
        <v>0</v>
      </c>
      <c r="W45" s="19">
        <v>0</v>
      </c>
      <c r="X45" s="19">
        <v>0</v>
      </c>
      <c r="Y45" s="19">
        <v>0</v>
      </c>
      <c r="Z45" s="19">
        <v>0</v>
      </c>
      <c r="AA45" s="19">
        <v>0</v>
      </c>
      <c r="AB45" s="19">
        <v>0</v>
      </c>
      <c r="AC45" s="19">
        <v>0</v>
      </c>
      <c r="AD45" s="19">
        <v>0</v>
      </c>
      <c r="AE45" s="19">
        <v>0</v>
      </c>
      <c r="AF45" s="19">
        <v>0</v>
      </c>
      <c r="AG45" s="19">
        <v>0</v>
      </c>
      <c r="AH45" s="19">
        <v>0</v>
      </c>
      <c r="AI45" s="19">
        <v>0</v>
      </c>
      <c r="AJ45" s="19">
        <v>0</v>
      </c>
      <c r="AK45" s="19">
        <v>0</v>
      </c>
      <c r="AL45" s="19">
        <v>0</v>
      </c>
      <c r="AM45" s="19">
        <v>0</v>
      </c>
      <c r="AN45" s="19">
        <v>0</v>
      </c>
      <c r="AO45" s="19">
        <v>0</v>
      </c>
      <c r="AP45" s="19">
        <v>0</v>
      </c>
      <c r="AQ45" s="19">
        <v>0</v>
      </c>
      <c r="AR45" s="19">
        <v>0</v>
      </c>
      <c r="AS45" s="19">
        <v>0</v>
      </c>
      <c r="AT45" s="19">
        <v>0</v>
      </c>
      <c r="AU45" s="19">
        <v>0</v>
      </c>
      <c r="AV45" s="19">
        <v>0</v>
      </c>
      <c r="AW45" s="19">
        <v>0</v>
      </c>
      <c r="AX45" s="19">
        <v>0</v>
      </c>
      <c r="AY45" s="19">
        <v>0</v>
      </c>
      <c r="AZ45" s="19">
        <v>0</v>
      </c>
      <c r="BA45" s="19">
        <v>0</v>
      </c>
      <c r="BB45" s="19">
        <v>0</v>
      </c>
      <c r="BC45" s="19">
        <v>0</v>
      </c>
      <c r="BD45" s="19">
        <v>10000</v>
      </c>
      <c r="BE45" s="19">
        <v>0</v>
      </c>
      <c r="BF45" s="19">
        <v>0</v>
      </c>
      <c r="BG45" s="19">
        <v>0</v>
      </c>
      <c r="BH45" s="19">
        <v>0</v>
      </c>
      <c r="BI45" s="19">
        <v>0</v>
      </c>
      <c r="BJ45" s="19">
        <v>0</v>
      </c>
      <c r="BK45" s="19">
        <v>0</v>
      </c>
      <c r="BL45" s="19">
        <v>0</v>
      </c>
      <c r="BM45" s="19">
        <v>0</v>
      </c>
      <c r="BN45" s="19">
        <v>0</v>
      </c>
      <c r="BO45" s="19">
        <v>0</v>
      </c>
      <c r="BP45" s="19">
        <v>0</v>
      </c>
      <c r="BQ45" s="19">
        <v>0</v>
      </c>
      <c r="BR45" s="19">
        <v>0</v>
      </c>
      <c r="BS45" s="19">
        <v>0</v>
      </c>
      <c r="BT45" s="19">
        <v>0</v>
      </c>
      <c r="BU45" s="19">
        <v>0</v>
      </c>
      <c r="BV45" s="19">
        <v>0</v>
      </c>
      <c r="BW45" s="19">
        <v>0</v>
      </c>
      <c r="BX45" s="19">
        <v>0</v>
      </c>
      <c r="BY45" s="19">
        <v>0</v>
      </c>
      <c r="BZ45" s="19">
        <v>0</v>
      </c>
      <c r="CA45" s="19">
        <v>0</v>
      </c>
      <c r="CB45" s="19">
        <v>0</v>
      </c>
      <c r="CC45" s="19">
        <v>0</v>
      </c>
      <c r="CD45" s="19">
        <v>0</v>
      </c>
      <c r="CE45" s="19">
        <v>0</v>
      </c>
      <c r="CF45" s="19">
        <v>0</v>
      </c>
      <c r="CG45" s="19">
        <v>0</v>
      </c>
      <c r="CH45" s="19">
        <v>0</v>
      </c>
      <c r="CI45" s="19">
        <v>0</v>
      </c>
      <c r="CJ45" s="19">
        <v>0</v>
      </c>
      <c r="CK45" s="19">
        <v>0</v>
      </c>
      <c r="CL45" s="19">
        <v>0</v>
      </c>
      <c r="CM45" s="19">
        <v>0</v>
      </c>
      <c r="CN45" s="19">
        <v>0</v>
      </c>
      <c r="CO45" s="19">
        <v>0</v>
      </c>
      <c r="CP45" s="19">
        <v>0</v>
      </c>
      <c r="CQ45" s="19">
        <v>0</v>
      </c>
      <c r="CR45" s="19">
        <v>0</v>
      </c>
      <c r="CS45" s="19">
        <v>0</v>
      </c>
      <c r="CT45" s="19">
        <v>0</v>
      </c>
      <c r="CU45" s="19">
        <v>0</v>
      </c>
      <c r="CV45" s="19">
        <v>0</v>
      </c>
      <c r="CW45" s="19">
        <v>0</v>
      </c>
      <c r="CX45" s="19"/>
      <c r="CY45" s="19"/>
      <c r="CZ45" s="19"/>
      <c r="DA45" s="19"/>
      <c r="DB45" s="19"/>
      <c r="DC45" s="19"/>
      <c r="DD45" s="19"/>
      <c r="DE45" s="110">
        <f t="shared" si="144"/>
        <v>35000</v>
      </c>
      <c r="DF45" s="110">
        <f t="shared" si="145"/>
        <v>350</v>
      </c>
    </row>
    <row r="46" spans="1:110" x14ac:dyDescent="0.25">
      <c r="A46" s="76" t="s">
        <v>21</v>
      </c>
      <c r="B46" s="76"/>
      <c r="C46" s="81">
        <f t="shared" ref="C46:AH46" si="168">SUM(C23,C26,C30,C44,C45,C35)</f>
        <v>27746</v>
      </c>
      <c r="D46" s="81">
        <f t="shared" si="168"/>
        <v>18384</v>
      </c>
      <c r="E46" s="81">
        <f t="shared" si="168"/>
        <v>24808</v>
      </c>
      <c r="F46" s="81">
        <f t="shared" si="168"/>
        <v>27659</v>
      </c>
      <c r="G46" s="81">
        <f t="shared" si="168"/>
        <v>18912</v>
      </c>
      <c r="H46" s="81">
        <f t="shared" si="168"/>
        <v>23742</v>
      </c>
      <c r="I46" s="81">
        <f t="shared" si="168"/>
        <v>35421</v>
      </c>
      <c r="J46" s="81">
        <f t="shared" si="168"/>
        <v>23942</v>
      </c>
      <c r="K46" s="81">
        <f t="shared" si="168"/>
        <v>47740</v>
      </c>
      <c r="L46" s="81">
        <f t="shared" si="168"/>
        <v>53086</v>
      </c>
      <c r="M46" s="81">
        <f t="shared" si="168"/>
        <v>68146</v>
      </c>
      <c r="N46" s="81">
        <f t="shared" si="168"/>
        <v>41973</v>
      </c>
      <c r="O46" s="81">
        <f t="shared" si="168"/>
        <v>59294</v>
      </c>
      <c r="P46" s="81">
        <f t="shared" si="168"/>
        <v>52157</v>
      </c>
      <c r="Q46" s="81">
        <f t="shared" si="168"/>
        <v>44755</v>
      </c>
      <c r="R46" s="81">
        <f t="shared" si="168"/>
        <v>47775</v>
      </c>
      <c r="S46" s="81">
        <f t="shared" si="168"/>
        <v>44588</v>
      </c>
      <c r="T46" s="81">
        <f t="shared" si="168"/>
        <v>68033</v>
      </c>
      <c r="U46" s="81">
        <f t="shared" si="168"/>
        <v>51971</v>
      </c>
      <c r="V46" s="81">
        <f t="shared" si="168"/>
        <v>59470</v>
      </c>
      <c r="W46" s="81">
        <f t="shared" si="168"/>
        <v>106550</v>
      </c>
      <c r="X46" s="81">
        <f t="shared" si="168"/>
        <v>42153</v>
      </c>
      <c r="Y46" s="81">
        <f t="shared" si="168"/>
        <v>33526</v>
      </c>
      <c r="Z46" s="81">
        <f t="shared" si="168"/>
        <v>34204</v>
      </c>
      <c r="AA46" s="81">
        <f t="shared" si="168"/>
        <v>39938</v>
      </c>
      <c r="AB46" s="81">
        <f t="shared" si="168"/>
        <v>40962</v>
      </c>
      <c r="AC46" s="81">
        <f t="shared" si="168"/>
        <v>55314</v>
      </c>
      <c r="AD46" s="81">
        <f t="shared" si="168"/>
        <v>45630</v>
      </c>
      <c r="AE46" s="81">
        <f t="shared" si="168"/>
        <v>34431</v>
      </c>
      <c r="AF46" s="81">
        <f t="shared" si="168"/>
        <v>36024</v>
      </c>
      <c r="AG46" s="81">
        <f t="shared" si="168"/>
        <v>44440</v>
      </c>
      <c r="AH46" s="81">
        <f t="shared" si="168"/>
        <v>36198</v>
      </c>
      <c r="AI46" s="81">
        <f t="shared" ref="AI46:BN46" si="169">SUM(AI23,AI26,AI30,AI44,AI45,AI35)</f>
        <v>34557</v>
      </c>
      <c r="AJ46" s="81">
        <f t="shared" si="169"/>
        <v>45888</v>
      </c>
      <c r="AK46" s="81">
        <f t="shared" si="169"/>
        <v>35244</v>
      </c>
      <c r="AL46" s="81">
        <f t="shared" si="169"/>
        <v>36995</v>
      </c>
      <c r="AM46" s="81">
        <f t="shared" si="169"/>
        <v>92063</v>
      </c>
      <c r="AN46" s="81">
        <f t="shared" si="169"/>
        <v>109228</v>
      </c>
      <c r="AO46" s="81">
        <f t="shared" si="169"/>
        <v>76338</v>
      </c>
      <c r="AP46" s="81">
        <f t="shared" si="169"/>
        <v>53251</v>
      </c>
      <c r="AQ46" s="81">
        <f t="shared" si="169"/>
        <v>32889</v>
      </c>
      <c r="AR46" s="81">
        <f t="shared" si="169"/>
        <v>30534</v>
      </c>
      <c r="AS46" s="81">
        <f t="shared" si="169"/>
        <v>43197</v>
      </c>
      <c r="AT46" s="81">
        <f t="shared" si="169"/>
        <v>30895</v>
      </c>
      <c r="AU46" s="81">
        <f t="shared" si="169"/>
        <v>30955</v>
      </c>
      <c r="AV46" s="81">
        <f t="shared" si="169"/>
        <v>43015</v>
      </c>
      <c r="AW46" s="81">
        <f t="shared" si="169"/>
        <v>30171</v>
      </c>
      <c r="AX46" s="81">
        <f t="shared" si="169"/>
        <v>31110</v>
      </c>
      <c r="AY46" s="81">
        <f t="shared" si="169"/>
        <v>43080</v>
      </c>
      <c r="AZ46" s="81">
        <f t="shared" si="169"/>
        <v>30956</v>
      </c>
      <c r="BA46" s="81">
        <f t="shared" si="169"/>
        <v>31004</v>
      </c>
      <c r="BB46" s="81">
        <f t="shared" si="169"/>
        <v>37507</v>
      </c>
      <c r="BC46" s="81">
        <f t="shared" si="169"/>
        <v>31265</v>
      </c>
      <c r="BD46" s="81">
        <f t="shared" si="169"/>
        <v>42416</v>
      </c>
      <c r="BE46" s="81">
        <f t="shared" si="169"/>
        <v>105364</v>
      </c>
      <c r="BF46" s="81">
        <f t="shared" si="169"/>
        <v>29967</v>
      </c>
      <c r="BG46" s="81">
        <f t="shared" si="169"/>
        <v>29289</v>
      </c>
      <c r="BH46" s="81">
        <f t="shared" si="169"/>
        <v>42769</v>
      </c>
      <c r="BI46" s="81">
        <f t="shared" si="169"/>
        <v>28551</v>
      </c>
      <c r="BJ46" s="81">
        <f t="shared" si="169"/>
        <v>30577</v>
      </c>
      <c r="BK46" s="81">
        <f t="shared" si="169"/>
        <v>44742</v>
      </c>
      <c r="BL46" s="81">
        <f t="shared" si="169"/>
        <v>32551</v>
      </c>
      <c r="BM46" s="81">
        <f t="shared" si="169"/>
        <v>90012</v>
      </c>
      <c r="BN46" s="81">
        <f t="shared" si="169"/>
        <v>45759</v>
      </c>
      <c r="BO46" s="81">
        <f t="shared" ref="BO46:CT46" si="170">SUM(BO23,BO26,BO30,BO44,BO45,BO35)</f>
        <v>72897</v>
      </c>
      <c r="BP46" s="81">
        <f t="shared" si="170"/>
        <v>32477</v>
      </c>
      <c r="BQ46" s="81">
        <f t="shared" si="170"/>
        <v>41544</v>
      </c>
      <c r="BR46" s="81">
        <f t="shared" si="170"/>
        <v>118475</v>
      </c>
      <c r="BS46" s="81">
        <f t="shared" si="170"/>
        <v>33028</v>
      </c>
      <c r="BT46" s="81">
        <f t="shared" si="170"/>
        <v>45922</v>
      </c>
      <c r="BU46" s="81">
        <f t="shared" si="170"/>
        <v>31616</v>
      </c>
      <c r="BV46" s="81">
        <f t="shared" si="170"/>
        <v>28618</v>
      </c>
      <c r="BW46" s="81">
        <f t="shared" si="170"/>
        <v>182704</v>
      </c>
      <c r="BX46" s="81">
        <f t="shared" si="170"/>
        <v>33372</v>
      </c>
      <c r="BY46" s="81">
        <f t="shared" si="170"/>
        <v>29897</v>
      </c>
      <c r="BZ46" s="81">
        <f t="shared" si="170"/>
        <v>37891</v>
      </c>
      <c r="CA46" s="81">
        <f t="shared" si="170"/>
        <v>29727</v>
      </c>
      <c r="CB46" s="81">
        <f t="shared" si="170"/>
        <v>29823</v>
      </c>
      <c r="CC46" s="81">
        <f t="shared" si="170"/>
        <v>36890</v>
      </c>
      <c r="CD46" s="81">
        <f t="shared" si="170"/>
        <v>29936</v>
      </c>
      <c r="CE46" s="81">
        <f t="shared" si="170"/>
        <v>30166</v>
      </c>
      <c r="CF46" s="81">
        <f t="shared" si="170"/>
        <v>42874</v>
      </c>
      <c r="CG46" s="81">
        <f t="shared" si="170"/>
        <v>31227</v>
      </c>
      <c r="CH46" s="81">
        <f t="shared" si="170"/>
        <v>30163</v>
      </c>
      <c r="CI46" s="81">
        <f t="shared" si="170"/>
        <v>45512</v>
      </c>
      <c r="CJ46" s="81">
        <f t="shared" si="170"/>
        <v>31799</v>
      </c>
      <c r="CK46" s="81">
        <f t="shared" si="170"/>
        <v>29515</v>
      </c>
      <c r="CL46" s="81">
        <f t="shared" si="170"/>
        <v>38494</v>
      </c>
      <c r="CM46" s="81">
        <f t="shared" si="170"/>
        <v>35381</v>
      </c>
      <c r="CN46" s="81">
        <f t="shared" si="170"/>
        <v>29563</v>
      </c>
      <c r="CO46" s="81">
        <f t="shared" si="170"/>
        <v>44031</v>
      </c>
      <c r="CP46" s="81">
        <f t="shared" si="170"/>
        <v>29982</v>
      </c>
      <c r="CQ46" s="81">
        <f t="shared" si="170"/>
        <v>29757</v>
      </c>
      <c r="CR46" s="81">
        <f t="shared" si="170"/>
        <v>43662</v>
      </c>
      <c r="CS46" s="81">
        <f t="shared" si="170"/>
        <v>30070</v>
      </c>
      <c r="CT46" s="81">
        <f t="shared" si="170"/>
        <v>79948</v>
      </c>
      <c r="CU46" s="81">
        <f t="shared" ref="CU46:DD46" si="171">SUM(CU23,CU26,CU30,CU44,CU45,CU35)</f>
        <v>67007</v>
      </c>
      <c r="CV46" s="81">
        <f t="shared" si="171"/>
        <v>51741</v>
      </c>
      <c r="CW46" s="81">
        <f t="shared" si="171"/>
        <v>34708</v>
      </c>
      <c r="CX46" s="81">
        <f t="shared" si="171"/>
        <v>37448</v>
      </c>
      <c r="CY46" s="81">
        <f t="shared" si="171"/>
        <v>31645</v>
      </c>
      <c r="CZ46" s="81">
        <f t="shared" si="171"/>
        <v>49074</v>
      </c>
      <c r="DA46" s="81">
        <f t="shared" si="171"/>
        <v>29948</v>
      </c>
      <c r="DB46" s="81">
        <f t="shared" si="171"/>
        <v>31645</v>
      </c>
      <c r="DC46" s="81">
        <f t="shared" si="171"/>
        <v>49074</v>
      </c>
      <c r="DD46" s="81">
        <f t="shared" si="171"/>
        <v>51741</v>
      </c>
      <c r="DE46" s="33">
        <f>SUM(DE23,DE30,DE44,DE45,DE35)</f>
        <v>4586721</v>
      </c>
      <c r="DF46" s="33">
        <f>SUM(DF23,DF30,DF44,DF45,DF35)</f>
        <v>45867.21</v>
      </c>
    </row>
    <row r="47" spans="1:110" s="2" customFormat="1" x14ac:dyDescent="0.25"/>
    <row r="48" spans="1:110" x14ac:dyDescent="0.25">
      <c r="A48" s="69" t="s">
        <v>22</v>
      </c>
      <c r="B48" s="70">
        <f t="shared" ref="B48:AG48" si="172">(B16+B46)</f>
        <v>0</v>
      </c>
      <c r="C48" s="70">
        <f t="shared" si="172"/>
        <v>177746</v>
      </c>
      <c r="D48" s="70">
        <f t="shared" si="172"/>
        <v>155049</v>
      </c>
      <c r="E48" s="70">
        <f t="shared" si="172"/>
        <v>135915</v>
      </c>
      <c r="F48" s="70">
        <f t="shared" si="172"/>
        <v>111726</v>
      </c>
      <c r="G48" s="70">
        <f t="shared" si="172"/>
        <v>96505</v>
      </c>
      <c r="H48" s="70">
        <f t="shared" si="172"/>
        <v>68010</v>
      </c>
      <c r="I48" s="70">
        <f t="shared" si="172"/>
        <v>61609</v>
      </c>
      <c r="J48" s="70">
        <f t="shared" si="172"/>
        <v>50635</v>
      </c>
      <c r="K48" s="70">
        <f t="shared" si="172"/>
        <v>53382</v>
      </c>
      <c r="L48" s="70">
        <f t="shared" si="172"/>
        <v>54030</v>
      </c>
      <c r="M48" s="70">
        <f t="shared" si="172"/>
        <v>76048</v>
      </c>
      <c r="N48" s="70">
        <f t="shared" si="172"/>
        <v>76669</v>
      </c>
      <c r="O48" s="70">
        <f t="shared" si="172"/>
        <v>97018</v>
      </c>
      <c r="P48" s="70">
        <f t="shared" si="172"/>
        <v>107262</v>
      </c>
      <c r="Q48" s="70">
        <f t="shared" si="172"/>
        <v>107924</v>
      </c>
      <c r="R48" s="70">
        <f t="shared" si="172"/>
        <v>103520</v>
      </c>
      <c r="S48" s="70">
        <f t="shared" si="172"/>
        <v>107397</v>
      </c>
      <c r="T48" s="70">
        <f t="shared" si="172"/>
        <v>126154</v>
      </c>
      <c r="U48" s="70">
        <f t="shared" si="172"/>
        <v>132708</v>
      </c>
      <c r="V48" s="70">
        <f t="shared" si="172"/>
        <v>140071</v>
      </c>
      <c r="W48" s="70">
        <f t="shared" si="172"/>
        <v>198795</v>
      </c>
      <c r="X48" s="70">
        <f t="shared" si="172"/>
        <v>192118</v>
      </c>
      <c r="Y48" s="70">
        <f t="shared" si="172"/>
        <v>164665</v>
      </c>
      <c r="Z48" s="70">
        <f t="shared" si="172"/>
        <v>144733</v>
      </c>
      <c r="AA48" s="70">
        <f t="shared" si="172"/>
        <v>134597</v>
      </c>
      <c r="AB48" s="70">
        <f t="shared" si="172"/>
        <v>130751</v>
      </c>
      <c r="AC48" s="70">
        <f t="shared" si="172"/>
        <v>142170</v>
      </c>
      <c r="AD48" s="70">
        <f t="shared" si="172"/>
        <v>142652</v>
      </c>
      <c r="AE48" s="70">
        <f t="shared" si="172"/>
        <v>127883</v>
      </c>
      <c r="AF48" s="70">
        <f t="shared" si="172"/>
        <v>112201</v>
      </c>
      <c r="AG48" s="70">
        <f t="shared" si="172"/>
        <v>113315</v>
      </c>
      <c r="AH48" s="70">
        <f t="shared" ref="AH48:BM48" si="173">(AH16+AH46)</f>
        <v>91789</v>
      </c>
      <c r="AI48" s="70">
        <f t="shared" si="173"/>
        <v>73191</v>
      </c>
      <c r="AJ48" s="70">
        <f t="shared" si="173"/>
        <v>66531</v>
      </c>
      <c r="AK48" s="70">
        <f t="shared" si="173"/>
        <v>59178</v>
      </c>
      <c r="AL48" s="70">
        <f t="shared" si="173"/>
        <v>45101</v>
      </c>
      <c r="AM48" s="70">
        <f t="shared" si="173"/>
        <v>95112</v>
      </c>
      <c r="AN48" s="70">
        <f t="shared" si="173"/>
        <v>164400</v>
      </c>
      <c r="AO48" s="70">
        <f t="shared" si="173"/>
        <v>189265</v>
      </c>
      <c r="AP48" s="70">
        <f t="shared" si="173"/>
        <v>187783</v>
      </c>
      <c r="AQ48" s="70">
        <f t="shared" si="173"/>
        <v>177839</v>
      </c>
      <c r="AR48" s="70">
        <f t="shared" si="173"/>
        <v>157655</v>
      </c>
      <c r="AS48" s="70">
        <f t="shared" si="173"/>
        <v>147366</v>
      </c>
      <c r="AT48" s="70">
        <f t="shared" si="173"/>
        <v>125513</v>
      </c>
      <c r="AU48" s="70">
        <f t="shared" si="173"/>
        <v>119895</v>
      </c>
      <c r="AV48" s="70">
        <f t="shared" si="173"/>
        <v>106405</v>
      </c>
      <c r="AW48" s="70">
        <f t="shared" si="173"/>
        <v>94699</v>
      </c>
      <c r="AX48" s="70">
        <f t="shared" si="173"/>
        <v>86757</v>
      </c>
      <c r="AY48" s="70">
        <f t="shared" si="173"/>
        <v>92350</v>
      </c>
      <c r="AZ48" s="70">
        <f t="shared" si="173"/>
        <v>87433</v>
      </c>
      <c r="BA48" s="70">
        <f t="shared" si="173"/>
        <v>65087</v>
      </c>
      <c r="BB48" s="70">
        <f t="shared" si="173"/>
        <v>52158</v>
      </c>
      <c r="BC48" s="70">
        <f t="shared" si="173"/>
        <v>39843</v>
      </c>
      <c r="BD48" s="70">
        <f t="shared" si="173"/>
        <v>45791</v>
      </c>
      <c r="BE48" s="70">
        <f t="shared" si="173"/>
        <v>113638</v>
      </c>
      <c r="BF48" s="70">
        <f t="shared" si="173"/>
        <v>104484</v>
      </c>
      <c r="BG48" s="70">
        <f t="shared" si="173"/>
        <v>82480</v>
      </c>
      <c r="BH48" s="70">
        <f t="shared" si="173"/>
        <v>82101</v>
      </c>
      <c r="BI48" s="70">
        <f t="shared" si="173"/>
        <v>60433</v>
      </c>
      <c r="BJ48" s="70">
        <f t="shared" si="173"/>
        <v>53071</v>
      </c>
      <c r="BK48" s="70">
        <f t="shared" si="173"/>
        <v>59943</v>
      </c>
      <c r="BL48" s="70">
        <f t="shared" si="173"/>
        <v>48368</v>
      </c>
      <c r="BM48" s="70">
        <f t="shared" si="173"/>
        <v>101806</v>
      </c>
      <c r="BN48" s="70">
        <f t="shared" ref="BN48:CS48" si="174">(BN16+BN46)</f>
        <v>84051</v>
      </c>
      <c r="BO48" s="70">
        <f t="shared" si="174"/>
        <v>106966</v>
      </c>
      <c r="BP48" s="70">
        <f t="shared" si="174"/>
        <v>104166</v>
      </c>
      <c r="BQ48" s="70">
        <f t="shared" si="174"/>
        <v>102114</v>
      </c>
      <c r="BR48" s="70">
        <f t="shared" si="174"/>
        <v>175133</v>
      </c>
      <c r="BS48" s="70">
        <f t="shared" si="174"/>
        <v>171056</v>
      </c>
      <c r="BT48" s="70">
        <f t="shared" si="174"/>
        <v>170486</v>
      </c>
      <c r="BU48" s="70">
        <f t="shared" si="174"/>
        <v>149936</v>
      </c>
      <c r="BV48" s="70">
        <f t="shared" si="174"/>
        <v>133871</v>
      </c>
      <c r="BW48" s="70">
        <f t="shared" si="174"/>
        <v>261763</v>
      </c>
      <c r="BX48" s="70">
        <f t="shared" si="174"/>
        <v>247727</v>
      </c>
      <c r="BY48" s="70">
        <f t="shared" si="174"/>
        <v>232513</v>
      </c>
      <c r="BZ48" s="70">
        <f t="shared" si="174"/>
        <v>232972</v>
      </c>
      <c r="CA48" s="70">
        <f t="shared" si="174"/>
        <v>211909</v>
      </c>
      <c r="CB48" s="70">
        <f t="shared" si="174"/>
        <v>194503</v>
      </c>
      <c r="CC48" s="70">
        <f t="shared" si="174"/>
        <v>177074</v>
      </c>
      <c r="CD48" s="70">
        <f t="shared" si="174"/>
        <v>170629</v>
      </c>
      <c r="CE48" s="70">
        <f t="shared" si="174"/>
        <v>153470</v>
      </c>
      <c r="CF48" s="70">
        <f t="shared" si="174"/>
        <v>149756</v>
      </c>
      <c r="CG48" s="70">
        <f t="shared" si="174"/>
        <v>131627</v>
      </c>
      <c r="CH48" s="70">
        <f t="shared" si="174"/>
        <v>120744</v>
      </c>
      <c r="CI48" s="70">
        <f t="shared" si="174"/>
        <v>138647</v>
      </c>
      <c r="CJ48" s="70">
        <f t="shared" si="174"/>
        <v>122697</v>
      </c>
      <c r="CK48" s="70">
        <f t="shared" si="174"/>
        <v>98308</v>
      </c>
      <c r="CL48" s="70">
        <f t="shared" si="174"/>
        <v>98150</v>
      </c>
      <c r="CM48" s="70">
        <f t="shared" si="174"/>
        <v>94600</v>
      </c>
      <c r="CN48" s="70">
        <f t="shared" si="174"/>
        <v>81266</v>
      </c>
      <c r="CO48" s="70">
        <f t="shared" si="174"/>
        <v>83867</v>
      </c>
      <c r="CP48" s="70">
        <f t="shared" si="174"/>
        <v>67929</v>
      </c>
      <c r="CQ48" s="70">
        <f t="shared" si="174"/>
        <v>58058</v>
      </c>
      <c r="CR48" s="70">
        <f t="shared" si="174"/>
        <v>67412</v>
      </c>
      <c r="CS48" s="70">
        <f t="shared" si="174"/>
        <v>50659</v>
      </c>
      <c r="CT48" s="70">
        <f t="shared" ref="CT48:DD48" si="175">(CT16+CT46)</f>
        <v>80929</v>
      </c>
      <c r="CU48" s="70">
        <f t="shared" si="175"/>
        <v>105676</v>
      </c>
      <c r="CV48" s="70">
        <f t="shared" si="175"/>
        <v>116376</v>
      </c>
      <c r="CW48" s="70">
        <f t="shared" si="175"/>
        <v>108414</v>
      </c>
      <c r="CX48" s="70">
        <f t="shared" si="175"/>
        <v>114013</v>
      </c>
      <c r="CY48" s="70">
        <f t="shared" si="175"/>
        <v>108170</v>
      </c>
      <c r="CZ48" s="70">
        <f t="shared" si="175"/>
        <v>111583</v>
      </c>
      <c r="DA48" s="70">
        <f t="shared" si="175"/>
        <v>91913</v>
      </c>
      <c r="DB48" s="70">
        <f t="shared" si="175"/>
        <v>82768</v>
      </c>
      <c r="DC48" s="70">
        <f t="shared" si="175"/>
        <v>89885</v>
      </c>
      <c r="DD48" s="70">
        <f t="shared" si="175"/>
        <v>102464</v>
      </c>
      <c r="DE48" s="34"/>
      <c r="DF48" s="35"/>
    </row>
    <row r="49" spans="1:110" x14ac:dyDescent="0.2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  <c r="CE49" s="2"/>
      <c r="CF49" s="2"/>
      <c r="CG49" s="2"/>
      <c r="CH49" s="2"/>
      <c r="CI49" s="2"/>
      <c r="CJ49" s="2"/>
      <c r="CK49" s="2"/>
      <c r="CL49" s="2"/>
      <c r="CM49" s="2"/>
      <c r="CN49" s="2"/>
      <c r="CO49" s="2"/>
      <c r="CP49" s="2"/>
      <c r="CQ49" s="2"/>
      <c r="CR49" s="2"/>
      <c r="CS49" s="2"/>
      <c r="CT49" s="2"/>
      <c r="CU49" s="2"/>
      <c r="CV49" s="2"/>
      <c r="CW49" s="2"/>
      <c r="CX49" s="2"/>
      <c r="CY49" s="2"/>
      <c r="CZ49" s="2"/>
      <c r="DA49" s="2"/>
      <c r="DB49" s="2"/>
      <c r="DC49" s="2"/>
      <c r="DD49" s="2"/>
    </row>
    <row r="50" spans="1:110" outlineLevel="1" x14ac:dyDescent="0.25">
      <c r="A50" s="82" t="s">
        <v>23</v>
      </c>
      <c r="B50" s="83"/>
      <c r="C50" s="84">
        <f xml:space="preserve"> C$4</f>
        <v>43160</v>
      </c>
      <c r="D50" s="85">
        <f xml:space="preserve"> D$4</f>
        <v>43191</v>
      </c>
      <c r="E50" s="85">
        <f xml:space="preserve"> E$4</f>
        <v>43221</v>
      </c>
      <c r="F50" s="85">
        <f xml:space="preserve"> F$4</f>
        <v>43252</v>
      </c>
      <c r="G50" s="85">
        <f t="shared" ref="G50:CA50" si="176" xml:space="preserve"> G$4</f>
        <v>43282</v>
      </c>
      <c r="H50" s="85">
        <f t="shared" si="176"/>
        <v>43313</v>
      </c>
      <c r="I50" s="85">
        <f t="shared" si="176"/>
        <v>43344</v>
      </c>
      <c r="J50" s="85">
        <f t="shared" si="176"/>
        <v>43374</v>
      </c>
      <c r="K50" s="85">
        <f t="shared" si="176"/>
        <v>43405</v>
      </c>
      <c r="L50" s="85">
        <f t="shared" si="176"/>
        <v>43435</v>
      </c>
      <c r="M50" s="85">
        <f t="shared" si="176"/>
        <v>43466</v>
      </c>
      <c r="N50" s="85">
        <f t="shared" si="176"/>
        <v>43497</v>
      </c>
      <c r="O50" s="85">
        <f t="shared" si="176"/>
        <v>43525</v>
      </c>
      <c r="P50" s="85">
        <f t="shared" si="176"/>
        <v>43556</v>
      </c>
      <c r="Q50" s="85">
        <f t="shared" si="176"/>
        <v>43586</v>
      </c>
      <c r="R50" s="85">
        <f t="shared" si="176"/>
        <v>43617</v>
      </c>
      <c r="S50" s="85">
        <f t="shared" si="176"/>
        <v>43647</v>
      </c>
      <c r="T50" s="85">
        <f t="shared" si="176"/>
        <v>43678</v>
      </c>
      <c r="U50" s="85">
        <f t="shared" si="176"/>
        <v>43709</v>
      </c>
      <c r="V50" s="85">
        <f t="shared" si="176"/>
        <v>43739</v>
      </c>
      <c r="W50" s="85">
        <f t="shared" si="176"/>
        <v>43770</v>
      </c>
      <c r="X50" s="85">
        <f t="shared" si="176"/>
        <v>43800</v>
      </c>
      <c r="Y50" s="85">
        <f t="shared" si="176"/>
        <v>43831</v>
      </c>
      <c r="Z50" s="85">
        <f t="shared" si="176"/>
        <v>43862</v>
      </c>
      <c r="AA50" s="85">
        <f t="shared" si="176"/>
        <v>43891</v>
      </c>
      <c r="AB50" s="85">
        <f t="shared" si="176"/>
        <v>43922</v>
      </c>
      <c r="AC50" s="85">
        <f t="shared" si="176"/>
        <v>43952</v>
      </c>
      <c r="AD50" s="85">
        <f t="shared" si="176"/>
        <v>43983</v>
      </c>
      <c r="AE50" s="85">
        <f t="shared" si="176"/>
        <v>44013</v>
      </c>
      <c r="AF50" s="85">
        <f t="shared" si="176"/>
        <v>44044</v>
      </c>
      <c r="AG50" s="85">
        <f t="shared" si="176"/>
        <v>44075</v>
      </c>
      <c r="AH50" s="85">
        <f t="shared" si="176"/>
        <v>44105</v>
      </c>
      <c r="AI50" s="85">
        <f t="shared" si="176"/>
        <v>44136</v>
      </c>
      <c r="AJ50" s="85">
        <f t="shared" si="176"/>
        <v>44166</v>
      </c>
      <c r="AK50" s="85">
        <f t="shared" si="176"/>
        <v>44197</v>
      </c>
      <c r="AL50" s="85">
        <f t="shared" si="176"/>
        <v>44228</v>
      </c>
      <c r="AM50" s="85">
        <f t="shared" si="176"/>
        <v>44256</v>
      </c>
      <c r="AN50" s="85">
        <f t="shared" si="176"/>
        <v>44287</v>
      </c>
      <c r="AO50" s="85">
        <f t="shared" si="176"/>
        <v>44317</v>
      </c>
      <c r="AP50" s="85">
        <f t="shared" si="176"/>
        <v>44348</v>
      </c>
      <c r="AQ50" s="85">
        <f t="shared" si="176"/>
        <v>44378</v>
      </c>
      <c r="AR50" s="85">
        <f t="shared" si="176"/>
        <v>44409</v>
      </c>
      <c r="AS50" s="85">
        <f t="shared" si="176"/>
        <v>44440</v>
      </c>
      <c r="AT50" s="85">
        <f t="shared" si="176"/>
        <v>44470</v>
      </c>
      <c r="AU50" s="85">
        <f t="shared" si="176"/>
        <v>44501</v>
      </c>
      <c r="AV50" s="85">
        <f t="shared" si="176"/>
        <v>44531</v>
      </c>
      <c r="AW50" s="85">
        <f t="shared" si="176"/>
        <v>44562</v>
      </c>
      <c r="AX50" s="85">
        <f t="shared" si="176"/>
        <v>44593</v>
      </c>
      <c r="AY50" s="85">
        <f t="shared" si="176"/>
        <v>44621</v>
      </c>
      <c r="AZ50" s="85">
        <f t="shared" si="176"/>
        <v>44652</v>
      </c>
      <c r="BA50" s="85">
        <f t="shared" si="176"/>
        <v>44682</v>
      </c>
      <c r="BB50" s="85">
        <f t="shared" si="176"/>
        <v>44713</v>
      </c>
      <c r="BC50" s="85">
        <f t="shared" si="176"/>
        <v>44743</v>
      </c>
      <c r="BD50" s="85">
        <f t="shared" si="176"/>
        <v>44774</v>
      </c>
      <c r="BE50" s="85">
        <f t="shared" si="176"/>
        <v>44805</v>
      </c>
      <c r="BF50" s="85">
        <f t="shared" si="176"/>
        <v>44835</v>
      </c>
      <c r="BG50" s="85">
        <f t="shared" si="176"/>
        <v>44866</v>
      </c>
      <c r="BH50" s="85">
        <f t="shared" si="176"/>
        <v>44896</v>
      </c>
      <c r="BI50" s="85">
        <f t="shared" si="176"/>
        <v>44927</v>
      </c>
      <c r="BJ50" s="85">
        <f t="shared" si="176"/>
        <v>44958</v>
      </c>
      <c r="BK50" s="85">
        <f t="shared" si="176"/>
        <v>44986</v>
      </c>
      <c r="BL50" s="85">
        <f t="shared" si="176"/>
        <v>45017</v>
      </c>
      <c r="BM50" s="85">
        <f t="shared" si="176"/>
        <v>45047</v>
      </c>
      <c r="BN50" s="85">
        <f t="shared" si="176"/>
        <v>45078</v>
      </c>
      <c r="BO50" s="85">
        <f t="shared" si="176"/>
        <v>45108</v>
      </c>
      <c r="BP50" s="85">
        <f t="shared" si="176"/>
        <v>45139</v>
      </c>
      <c r="BQ50" s="85">
        <f t="shared" si="176"/>
        <v>45170</v>
      </c>
      <c r="BR50" s="85">
        <f t="shared" si="176"/>
        <v>45200</v>
      </c>
      <c r="BS50" s="85">
        <f t="shared" si="176"/>
        <v>45231</v>
      </c>
      <c r="BT50" s="85">
        <f t="shared" si="176"/>
        <v>45261</v>
      </c>
      <c r="BU50" s="85">
        <f t="shared" si="176"/>
        <v>45292</v>
      </c>
      <c r="BV50" s="85">
        <f t="shared" si="176"/>
        <v>45323</v>
      </c>
      <c r="BW50" s="85">
        <f t="shared" si="176"/>
        <v>45352</v>
      </c>
      <c r="BX50" s="85">
        <f t="shared" si="176"/>
        <v>45383</v>
      </c>
      <c r="BY50" s="85">
        <f t="shared" si="176"/>
        <v>45413</v>
      </c>
      <c r="BZ50" s="85">
        <f t="shared" si="176"/>
        <v>45444</v>
      </c>
      <c r="CA50" s="85">
        <f t="shared" si="176"/>
        <v>45474</v>
      </c>
      <c r="CB50" s="85">
        <f t="shared" ref="CB50:DD50" si="177" xml:space="preserve"> CB$4</f>
        <v>45505</v>
      </c>
      <c r="CC50" s="85">
        <f t="shared" si="177"/>
        <v>45536</v>
      </c>
      <c r="CD50" s="85">
        <f t="shared" si="177"/>
        <v>45566</v>
      </c>
      <c r="CE50" s="85">
        <f t="shared" si="177"/>
        <v>45597</v>
      </c>
      <c r="CF50" s="85">
        <f t="shared" si="177"/>
        <v>45627</v>
      </c>
      <c r="CG50" s="85">
        <f t="shared" si="177"/>
        <v>45658</v>
      </c>
      <c r="CH50" s="85">
        <f t="shared" si="177"/>
        <v>45689</v>
      </c>
      <c r="CI50" s="85">
        <f t="shared" si="177"/>
        <v>45717</v>
      </c>
      <c r="CJ50" s="85">
        <f t="shared" si="177"/>
        <v>45748</v>
      </c>
      <c r="CK50" s="85">
        <f t="shared" si="177"/>
        <v>45778</v>
      </c>
      <c r="CL50" s="85">
        <f t="shared" si="177"/>
        <v>45809</v>
      </c>
      <c r="CM50" s="85">
        <f t="shared" si="177"/>
        <v>45839</v>
      </c>
      <c r="CN50" s="85">
        <f t="shared" si="177"/>
        <v>45870</v>
      </c>
      <c r="CO50" s="85">
        <f t="shared" si="177"/>
        <v>45901</v>
      </c>
      <c r="CP50" s="85">
        <f t="shared" si="177"/>
        <v>45931</v>
      </c>
      <c r="CQ50" s="85">
        <f t="shared" si="177"/>
        <v>45962</v>
      </c>
      <c r="CR50" s="85">
        <f t="shared" si="177"/>
        <v>45992</v>
      </c>
      <c r="CS50" s="85">
        <f t="shared" si="177"/>
        <v>46023</v>
      </c>
      <c r="CT50" s="85">
        <f t="shared" si="177"/>
        <v>46054</v>
      </c>
      <c r="CU50" s="85">
        <f t="shared" si="177"/>
        <v>46082</v>
      </c>
      <c r="CV50" s="85">
        <f t="shared" si="177"/>
        <v>46113</v>
      </c>
      <c r="CW50" s="85">
        <f t="shared" si="177"/>
        <v>46143</v>
      </c>
      <c r="CX50" s="85">
        <f t="shared" si="177"/>
        <v>46174</v>
      </c>
      <c r="CY50" s="85">
        <f t="shared" si="177"/>
        <v>46204</v>
      </c>
      <c r="CZ50" s="85">
        <f t="shared" si="177"/>
        <v>46235</v>
      </c>
      <c r="DA50" s="85">
        <f t="shared" si="177"/>
        <v>46266</v>
      </c>
      <c r="DB50" s="85">
        <f t="shared" si="177"/>
        <v>46296</v>
      </c>
      <c r="DC50" s="85">
        <f t="shared" si="177"/>
        <v>46327</v>
      </c>
      <c r="DD50" s="85">
        <f t="shared" si="177"/>
        <v>46357</v>
      </c>
      <c r="DE50" s="86" t="s">
        <v>11</v>
      </c>
      <c r="DF50" s="87" t="s">
        <v>12</v>
      </c>
    </row>
    <row r="51" spans="1:110" outlineLevel="2" x14ac:dyDescent="0.25">
      <c r="A51" s="36" t="s">
        <v>24</v>
      </c>
      <c r="B51" s="37"/>
      <c r="C51" s="30">
        <v>0</v>
      </c>
      <c r="D51" s="30">
        <v>0</v>
      </c>
      <c r="E51" s="30">
        <v>0</v>
      </c>
      <c r="F51" s="29">
        <v>0</v>
      </c>
      <c r="G51" s="29">
        <v>0</v>
      </c>
      <c r="H51" s="30">
        <v>0</v>
      </c>
      <c r="I51" s="29">
        <v>0</v>
      </c>
      <c r="J51" s="30">
        <v>0</v>
      </c>
      <c r="K51" s="30">
        <v>0</v>
      </c>
      <c r="L51" s="30">
        <v>0</v>
      </c>
      <c r="M51" s="30">
        <v>0</v>
      </c>
      <c r="N51" s="30">
        <v>0</v>
      </c>
      <c r="O51" s="30">
        <v>0</v>
      </c>
      <c r="P51" s="30">
        <v>0</v>
      </c>
      <c r="Q51" s="38">
        <v>0</v>
      </c>
      <c r="R51" s="38">
        <v>0</v>
      </c>
      <c r="S51" s="38">
        <v>0</v>
      </c>
      <c r="T51" s="38">
        <v>0</v>
      </c>
      <c r="U51" s="38">
        <v>0</v>
      </c>
      <c r="V51" s="38">
        <v>0</v>
      </c>
      <c r="W51" s="38">
        <v>0</v>
      </c>
      <c r="X51" s="38">
        <v>0</v>
      </c>
      <c r="Y51" s="39">
        <v>0</v>
      </c>
      <c r="Z51" s="38">
        <v>0</v>
      </c>
      <c r="AA51" s="39">
        <v>0</v>
      </c>
      <c r="AB51" s="38">
        <v>0</v>
      </c>
      <c r="AC51" s="38">
        <v>0</v>
      </c>
      <c r="AD51" s="38">
        <v>0</v>
      </c>
      <c r="AE51" s="38">
        <v>0</v>
      </c>
      <c r="AF51" s="38">
        <v>0</v>
      </c>
      <c r="AG51" s="38">
        <v>0</v>
      </c>
      <c r="AH51" s="38">
        <v>0</v>
      </c>
      <c r="AI51" s="38">
        <v>0</v>
      </c>
      <c r="AJ51" s="38">
        <v>0</v>
      </c>
      <c r="AK51" s="38">
        <v>0</v>
      </c>
      <c r="AL51" s="38">
        <v>0</v>
      </c>
      <c r="AM51" s="38">
        <v>0</v>
      </c>
      <c r="AN51" s="38">
        <v>0</v>
      </c>
      <c r="AO51" s="38">
        <v>0</v>
      </c>
      <c r="AP51" s="38">
        <v>0</v>
      </c>
      <c r="AQ51" s="38">
        <v>0</v>
      </c>
      <c r="AR51" s="38">
        <v>0</v>
      </c>
      <c r="AS51" s="38">
        <v>0</v>
      </c>
      <c r="AT51" s="38">
        <v>0</v>
      </c>
      <c r="AU51" s="38">
        <v>0</v>
      </c>
      <c r="AV51" s="38">
        <v>0</v>
      </c>
      <c r="AW51" s="38">
        <v>0</v>
      </c>
      <c r="AX51" s="38">
        <v>0</v>
      </c>
      <c r="AY51" s="38">
        <v>0</v>
      </c>
      <c r="AZ51" s="38">
        <v>0</v>
      </c>
      <c r="BA51" s="38">
        <v>0</v>
      </c>
      <c r="BB51" s="38">
        <v>0</v>
      </c>
      <c r="BC51" s="38">
        <v>0</v>
      </c>
      <c r="BD51" s="38">
        <v>0</v>
      </c>
      <c r="BE51" s="38">
        <v>0</v>
      </c>
      <c r="BF51" s="38">
        <v>0</v>
      </c>
      <c r="BG51" s="38">
        <v>0</v>
      </c>
      <c r="BH51" s="38">
        <v>0</v>
      </c>
      <c r="BI51" s="38">
        <v>0</v>
      </c>
      <c r="BJ51" s="38">
        <v>0</v>
      </c>
      <c r="BK51" s="137">
        <v>0</v>
      </c>
      <c r="BL51" s="137">
        <v>0</v>
      </c>
      <c r="BM51" s="137">
        <v>23623</v>
      </c>
      <c r="BN51" s="38">
        <v>9319</v>
      </c>
      <c r="BO51" s="38">
        <v>0</v>
      </c>
      <c r="BP51" s="38">
        <v>0</v>
      </c>
      <c r="BQ51" s="38">
        <v>0</v>
      </c>
      <c r="BR51" s="38">
        <v>0</v>
      </c>
      <c r="BS51" s="38">
        <v>0</v>
      </c>
      <c r="BT51" s="38">
        <v>0</v>
      </c>
      <c r="BU51" s="38">
        <v>0</v>
      </c>
      <c r="BV51" s="38">
        <v>0</v>
      </c>
      <c r="BW51" s="38">
        <v>0</v>
      </c>
      <c r="BX51" s="38">
        <v>0</v>
      </c>
      <c r="BY51" s="38">
        <v>0</v>
      </c>
      <c r="BZ51" s="38">
        <v>0</v>
      </c>
      <c r="CA51" s="38">
        <v>0</v>
      </c>
      <c r="CB51" s="38">
        <v>0</v>
      </c>
      <c r="CC51" s="38">
        <v>0</v>
      </c>
      <c r="CD51" s="38">
        <v>0</v>
      </c>
      <c r="CE51" s="38">
        <v>0</v>
      </c>
      <c r="CF51" s="38">
        <v>0</v>
      </c>
      <c r="CG51" s="38">
        <v>0</v>
      </c>
      <c r="CH51" s="38">
        <v>0</v>
      </c>
      <c r="CI51" s="38">
        <v>0</v>
      </c>
      <c r="CJ51" s="38">
        <v>0</v>
      </c>
      <c r="CK51" s="38">
        <v>0</v>
      </c>
      <c r="CL51" s="38">
        <v>0</v>
      </c>
      <c r="CM51" s="38">
        <v>0</v>
      </c>
      <c r="CN51" s="38">
        <v>0</v>
      </c>
      <c r="CO51" s="38">
        <v>0</v>
      </c>
      <c r="CP51" s="38">
        <v>0</v>
      </c>
      <c r="CQ51" s="38">
        <v>0</v>
      </c>
      <c r="CR51" s="38">
        <v>0</v>
      </c>
      <c r="CS51" s="38">
        <v>0</v>
      </c>
      <c r="CT51" s="38">
        <v>0</v>
      </c>
      <c r="CU51" s="38">
        <v>0</v>
      </c>
      <c r="CV51" s="38">
        <v>0</v>
      </c>
      <c r="CW51" s="38">
        <v>0</v>
      </c>
      <c r="CX51" s="38"/>
      <c r="CY51" s="38"/>
      <c r="CZ51" s="38"/>
      <c r="DA51" s="38"/>
      <c r="DB51" s="38"/>
      <c r="DC51" s="38"/>
      <c r="DD51" s="38"/>
      <c r="DE51" s="110">
        <f>SUM(C51:DD51)</f>
        <v>32942</v>
      </c>
      <c r="DF51" s="110">
        <f xml:space="preserve"> IFERROR(DE51 / COUNT($C$19:$CX$19),0)</f>
        <v>329.42</v>
      </c>
    </row>
    <row r="52" spans="1:110" outlineLevel="2" x14ac:dyDescent="0.25">
      <c r="A52" s="36" t="s">
        <v>25</v>
      </c>
      <c r="B52" s="27"/>
      <c r="C52" s="30">
        <v>0</v>
      </c>
      <c r="D52" s="30">
        <v>0</v>
      </c>
      <c r="E52" s="30">
        <v>0</v>
      </c>
      <c r="F52" s="30">
        <v>0</v>
      </c>
      <c r="G52" s="30">
        <v>0</v>
      </c>
      <c r="H52" s="30">
        <v>0</v>
      </c>
      <c r="I52" s="30">
        <v>0</v>
      </c>
      <c r="J52" s="30">
        <v>0</v>
      </c>
      <c r="K52" s="30">
        <v>0</v>
      </c>
      <c r="L52" s="30">
        <v>0</v>
      </c>
      <c r="M52" s="30">
        <v>0</v>
      </c>
      <c r="N52" s="30">
        <v>0</v>
      </c>
      <c r="O52" s="30">
        <v>0</v>
      </c>
      <c r="P52" s="30">
        <v>0</v>
      </c>
      <c r="Q52" s="30">
        <v>0</v>
      </c>
      <c r="R52" s="30">
        <v>0</v>
      </c>
      <c r="S52" s="30">
        <v>0</v>
      </c>
      <c r="T52" s="30">
        <v>0</v>
      </c>
      <c r="U52" s="30">
        <v>0</v>
      </c>
      <c r="V52" s="30">
        <v>0</v>
      </c>
      <c r="W52" s="30">
        <v>0</v>
      </c>
      <c r="X52" s="30">
        <v>0</v>
      </c>
      <c r="Y52" s="30">
        <v>0</v>
      </c>
      <c r="Z52" s="30">
        <v>0</v>
      </c>
      <c r="AA52" s="30">
        <v>0</v>
      </c>
      <c r="AB52" s="30">
        <v>0</v>
      </c>
      <c r="AC52" s="30">
        <v>0</v>
      </c>
      <c r="AD52" s="30">
        <v>0</v>
      </c>
      <c r="AE52" s="30">
        <v>0</v>
      </c>
      <c r="AF52" s="30">
        <v>0</v>
      </c>
      <c r="AG52" s="30">
        <v>0</v>
      </c>
      <c r="AH52" s="30">
        <v>0</v>
      </c>
      <c r="AI52" s="30">
        <v>0</v>
      </c>
      <c r="AJ52" s="30">
        <v>0</v>
      </c>
      <c r="AK52" s="30">
        <v>0</v>
      </c>
      <c r="AL52" s="30">
        <v>0</v>
      </c>
      <c r="AM52" s="30">
        <v>0</v>
      </c>
      <c r="AN52" s="30">
        <v>0</v>
      </c>
      <c r="AO52" s="30">
        <v>0</v>
      </c>
      <c r="AP52" s="30">
        <v>0</v>
      </c>
      <c r="AQ52" s="30">
        <v>0</v>
      </c>
      <c r="AR52" s="30">
        <v>0</v>
      </c>
      <c r="AS52" s="30">
        <v>0</v>
      </c>
      <c r="AT52" s="30">
        <v>0</v>
      </c>
      <c r="AU52" s="30">
        <v>0</v>
      </c>
      <c r="AV52" s="30">
        <v>0</v>
      </c>
      <c r="AW52" s="30">
        <v>0</v>
      </c>
      <c r="AX52" s="30">
        <v>0</v>
      </c>
      <c r="AY52" s="30">
        <v>0</v>
      </c>
      <c r="AZ52" s="30">
        <v>0</v>
      </c>
      <c r="BA52" s="30">
        <v>0</v>
      </c>
      <c r="BB52" s="30">
        <v>0</v>
      </c>
      <c r="BC52" s="30">
        <v>0</v>
      </c>
      <c r="BD52" s="30">
        <v>0</v>
      </c>
      <c r="BE52" s="30">
        <v>0</v>
      </c>
      <c r="BF52" s="30">
        <v>0</v>
      </c>
      <c r="BG52" s="30">
        <v>0</v>
      </c>
      <c r="BH52" s="30">
        <v>0</v>
      </c>
      <c r="BI52" s="30">
        <v>0</v>
      </c>
      <c r="BJ52" s="30">
        <v>0</v>
      </c>
      <c r="BK52" s="30">
        <v>0</v>
      </c>
      <c r="BL52" s="138">
        <v>0</v>
      </c>
      <c r="BM52" s="30">
        <v>0</v>
      </c>
      <c r="BN52" s="30">
        <v>0</v>
      </c>
      <c r="BO52" s="30">
        <v>0</v>
      </c>
      <c r="BP52" s="30">
        <v>0</v>
      </c>
      <c r="BQ52" s="30">
        <v>0</v>
      </c>
      <c r="BR52" s="30">
        <v>0</v>
      </c>
      <c r="BS52" s="30">
        <v>0</v>
      </c>
      <c r="BT52" s="30">
        <v>0</v>
      </c>
      <c r="BU52" s="30">
        <v>0</v>
      </c>
      <c r="BV52" s="30">
        <v>0</v>
      </c>
      <c r="BW52" s="30">
        <v>0</v>
      </c>
      <c r="BX52" s="30">
        <v>0</v>
      </c>
      <c r="BY52" s="30">
        <v>0</v>
      </c>
      <c r="BZ52" s="30">
        <v>0</v>
      </c>
      <c r="CA52" s="30">
        <v>0</v>
      </c>
      <c r="CB52" s="30">
        <v>0</v>
      </c>
      <c r="CC52" s="30">
        <v>0</v>
      </c>
      <c r="CD52" s="30">
        <v>0</v>
      </c>
      <c r="CE52" s="30">
        <v>0</v>
      </c>
      <c r="CF52" s="38">
        <v>0</v>
      </c>
      <c r="CG52" s="38">
        <v>0</v>
      </c>
      <c r="CH52" s="38">
        <v>0</v>
      </c>
      <c r="CI52" s="38">
        <v>0</v>
      </c>
      <c r="CJ52" s="38">
        <v>0</v>
      </c>
      <c r="CK52" s="38">
        <v>0</v>
      </c>
      <c r="CL52" s="38">
        <v>0</v>
      </c>
      <c r="CM52" s="38">
        <v>0</v>
      </c>
      <c r="CN52" s="38">
        <v>0</v>
      </c>
      <c r="CO52" s="38">
        <v>0</v>
      </c>
      <c r="CP52" s="38">
        <v>0</v>
      </c>
      <c r="CQ52" s="38">
        <v>0</v>
      </c>
      <c r="CR52" s="38">
        <v>0</v>
      </c>
      <c r="CS52" s="38">
        <v>0</v>
      </c>
      <c r="CT52" s="38">
        <v>0</v>
      </c>
      <c r="CU52" s="38">
        <v>0</v>
      </c>
      <c r="CV52" s="38">
        <v>0</v>
      </c>
      <c r="CW52" s="38">
        <v>0</v>
      </c>
      <c r="CX52" s="30"/>
      <c r="CY52" s="30"/>
      <c r="CZ52" s="30"/>
      <c r="DA52" s="30"/>
      <c r="DB52" s="30"/>
      <c r="DC52" s="30"/>
      <c r="DD52" s="30"/>
      <c r="DE52" s="110">
        <f t="shared" ref="DE52:DE97" si="178">SUM(C52:DD52)</f>
        <v>0</v>
      </c>
      <c r="DF52" s="110">
        <f t="shared" ref="DF52:DF97" si="179" xml:space="preserve"> IFERROR(DE52 / COUNT($C$19:$CX$19),0)</f>
        <v>0</v>
      </c>
    </row>
    <row r="53" spans="1:110" outlineLevel="2" x14ac:dyDescent="0.25">
      <c r="A53" s="36" t="s">
        <v>69</v>
      </c>
      <c r="B53" s="27"/>
      <c r="C53" s="139">
        <v>0</v>
      </c>
      <c r="D53" s="139">
        <v>0</v>
      </c>
      <c r="E53" s="139">
        <v>0</v>
      </c>
      <c r="F53" s="139">
        <v>0</v>
      </c>
      <c r="G53" s="139">
        <v>0</v>
      </c>
      <c r="H53" s="139">
        <v>0</v>
      </c>
      <c r="I53" s="139">
        <v>0</v>
      </c>
      <c r="J53" s="139">
        <v>0</v>
      </c>
      <c r="K53" s="139">
        <v>0</v>
      </c>
      <c r="L53" s="139">
        <v>0</v>
      </c>
      <c r="M53" s="139">
        <v>0</v>
      </c>
      <c r="N53" s="139">
        <v>0</v>
      </c>
      <c r="O53" s="139">
        <v>0</v>
      </c>
      <c r="P53" s="139">
        <v>0</v>
      </c>
      <c r="Q53" s="139">
        <v>0</v>
      </c>
      <c r="R53" s="139">
        <v>0</v>
      </c>
      <c r="S53" s="139">
        <v>0</v>
      </c>
      <c r="T53" s="139">
        <v>0</v>
      </c>
      <c r="U53" s="139">
        <v>0</v>
      </c>
      <c r="V53" s="139">
        <v>0</v>
      </c>
      <c r="W53" s="139">
        <v>0</v>
      </c>
      <c r="X53" s="139">
        <v>0</v>
      </c>
      <c r="Y53" s="139">
        <v>0</v>
      </c>
      <c r="Z53" s="139">
        <v>0</v>
      </c>
      <c r="AA53" s="139">
        <v>0</v>
      </c>
      <c r="AB53" s="139">
        <v>0</v>
      </c>
      <c r="AC53" s="139">
        <v>0</v>
      </c>
      <c r="AD53" s="139">
        <v>0</v>
      </c>
      <c r="AE53" s="139">
        <v>0</v>
      </c>
      <c r="AF53" s="139">
        <v>0</v>
      </c>
      <c r="AG53" s="139">
        <v>0</v>
      </c>
      <c r="AH53" s="139">
        <v>0</v>
      </c>
      <c r="AI53" s="139">
        <v>0</v>
      </c>
      <c r="AJ53" s="139">
        <v>0</v>
      </c>
      <c r="AK53" s="139">
        <v>0</v>
      </c>
      <c r="AL53" s="139">
        <v>0</v>
      </c>
      <c r="AM53" s="139">
        <v>0</v>
      </c>
      <c r="AN53" s="139">
        <v>0</v>
      </c>
      <c r="AO53" s="139">
        <v>0</v>
      </c>
      <c r="AP53" s="139">
        <v>0</v>
      </c>
      <c r="AQ53" s="139">
        <v>0</v>
      </c>
      <c r="AR53" s="139">
        <v>0</v>
      </c>
      <c r="AS53" s="139">
        <v>0</v>
      </c>
      <c r="AT53" s="139">
        <v>0</v>
      </c>
      <c r="AU53" s="139">
        <v>0</v>
      </c>
      <c r="AV53" s="139">
        <v>0</v>
      </c>
      <c r="AW53" s="139">
        <v>0</v>
      </c>
      <c r="AX53" s="139">
        <v>0</v>
      </c>
      <c r="AY53" s="139">
        <v>0</v>
      </c>
      <c r="AZ53" s="139">
        <v>0</v>
      </c>
      <c r="BA53" s="139">
        <v>0</v>
      </c>
      <c r="BB53" s="139">
        <v>0</v>
      </c>
      <c r="BC53" s="139">
        <v>0</v>
      </c>
      <c r="BD53" s="139">
        <v>0</v>
      </c>
      <c r="BE53" s="139">
        <v>0</v>
      </c>
      <c r="BF53" s="139">
        <v>0</v>
      </c>
      <c r="BG53" s="139">
        <v>0</v>
      </c>
      <c r="BH53" s="139">
        <v>0</v>
      </c>
      <c r="BI53" s="139">
        <v>0</v>
      </c>
      <c r="BJ53" s="139">
        <v>0</v>
      </c>
      <c r="BK53" s="139">
        <v>0</v>
      </c>
      <c r="BL53" s="139">
        <v>0</v>
      </c>
      <c r="BM53" s="139">
        <v>0</v>
      </c>
      <c r="BN53" s="139">
        <v>0</v>
      </c>
      <c r="BO53" s="139">
        <v>0</v>
      </c>
      <c r="BP53" s="139">
        <v>0</v>
      </c>
      <c r="BQ53" s="139">
        <v>0</v>
      </c>
      <c r="BR53" s="139">
        <v>0</v>
      </c>
      <c r="BS53" s="139">
        <v>0</v>
      </c>
      <c r="BT53" s="139">
        <v>0</v>
      </c>
      <c r="BU53" s="139">
        <v>0</v>
      </c>
      <c r="BV53" s="139">
        <v>0</v>
      </c>
      <c r="BW53" s="139">
        <v>0</v>
      </c>
      <c r="BX53" s="139">
        <v>0</v>
      </c>
      <c r="BY53" s="139">
        <v>0</v>
      </c>
      <c r="BZ53" s="139">
        <v>0</v>
      </c>
      <c r="CA53" s="139">
        <v>0</v>
      </c>
      <c r="CB53" s="139">
        <v>0</v>
      </c>
      <c r="CC53" s="139">
        <v>0</v>
      </c>
      <c r="CD53" s="139">
        <v>0</v>
      </c>
      <c r="CE53" s="139">
        <v>0</v>
      </c>
      <c r="CF53" s="38">
        <v>0</v>
      </c>
      <c r="CG53" s="38">
        <v>0</v>
      </c>
      <c r="CH53" s="38">
        <v>0</v>
      </c>
      <c r="CI53" s="38">
        <v>0</v>
      </c>
      <c r="CJ53" s="38">
        <v>0</v>
      </c>
      <c r="CK53" s="38">
        <v>0</v>
      </c>
      <c r="CL53" s="38">
        <v>0</v>
      </c>
      <c r="CM53" s="38">
        <v>0</v>
      </c>
      <c r="CN53" s="38">
        <v>0</v>
      </c>
      <c r="CO53" s="38">
        <v>0</v>
      </c>
      <c r="CP53" s="38">
        <v>0</v>
      </c>
      <c r="CQ53" s="38">
        <v>0</v>
      </c>
      <c r="CR53" s="38">
        <v>0</v>
      </c>
      <c r="CS53" s="38">
        <v>0</v>
      </c>
      <c r="CT53" s="38">
        <v>0</v>
      </c>
      <c r="CU53" s="38">
        <v>0</v>
      </c>
      <c r="CV53" s="38">
        <v>0</v>
      </c>
      <c r="CW53" s="38">
        <v>0</v>
      </c>
      <c r="CX53" s="139"/>
      <c r="CY53" s="139"/>
      <c r="CZ53" s="139"/>
      <c r="DA53" s="139"/>
      <c r="DB53" s="139"/>
      <c r="DC53" s="139"/>
      <c r="DD53" s="139"/>
      <c r="DE53" s="110">
        <f t="shared" si="178"/>
        <v>0</v>
      </c>
      <c r="DF53" s="110">
        <f t="shared" si="179"/>
        <v>0</v>
      </c>
    </row>
    <row r="54" spans="1:110" outlineLevel="2" x14ac:dyDescent="0.25">
      <c r="A54" s="36" t="s">
        <v>26</v>
      </c>
      <c r="B54" s="27"/>
      <c r="C54" s="30">
        <v>0</v>
      </c>
      <c r="D54" s="30">
        <v>0</v>
      </c>
      <c r="E54" s="30">
        <v>0</v>
      </c>
      <c r="F54" s="30">
        <v>0</v>
      </c>
      <c r="G54" s="30">
        <v>0</v>
      </c>
      <c r="H54" s="30">
        <v>0</v>
      </c>
      <c r="I54" s="30">
        <v>0</v>
      </c>
      <c r="J54" s="30">
        <v>0</v>
      </c>
      <c r="K54" s="30">
        <v>0</v>
      </c>
      <c r="L54" s="30">
        <v>0</v>
      </c>
      <c r="M54" s="30">
        <v>0</v>
      </c>
      <c r="N54" s="30">
        <v>0</v>
      </c>
      <c r="O54" s="30">
        <v>0</v>
      </c>
      <c r="P54" s="30">
        <v>0</v>
      </c>
      <c r="Q54" s="30">
        <v>0</v>
      </c>
      <c r="R54" s="30">
        <v>0</v>
      </c>
      <c r="S54" s="30">
        <v>0</v>
      </c>
      <c r="T54" s="30">
        <v>0</v>
      </c>
      <c r="U54" s="30">
        <v>0</v>
      </c>
      <c r="V54" s="30">
        <v>0</v>
      </c>
      <c r="W54" s="30">
        <v>0</v>
      </c>
      <c r="X54" s="30">
        <v>0</v>
      </c>
      <c r="Y54" s="30">
        <v>0</v>
      </c>
      <c r="Z54" s="30">
        <v>0</v>
      </c>
      <c r="AA54" s="30">
        <v>0</v>
      </c>
      <c r="AB54" s="30">
        <v>0</v>
      </c>
      <c r="AC54" s="30">
        <v>0</v>
      </c>
      <c r="AD54" s="30">
        <v>0</v>
      </c>
      <c r="AE54" s="30">
        <v>0</v>
      </c>
      <c r="AF54" s="30">
        <v>0</v>
      </c>
      <c r="AG54" s="30">
        <v>0</v>
      </c>
      <c r="AH54" s="30">
        <v>0</v>
      </c>
      <c r="AI54" s="30">
        <v>0</v>
      </c>
      <c r="AJ54" s="30">
        <v>0</v>
      </c>
      <c r="AK54" s="30">
        <v>0</v>
      </c>
      <c r="AL54" s="30">
        <v>0</v>
      </c>
      <c r="AM54" s="30">
        <v>0</v>
      </c>
      <c r="AN54" s="30">
        <v>0</v>
      </c>
      <c r="AO54" s="30">
        <v>0</v>
      </c>
      <c r="AP54" s="30">
        <v>0</v>
      </c>
      <c r="AQ54" s="30">
        <v>0</v>
      </c>
      <c r="AR54" s="30">
        <v>0</v>
      </c>
      <c r="AS54" s="30">
        <v>0</v>
      </c>
      <c r="AT54" s="30">
        <v>0</v>
      </c>
      <c r="AU54" s="30">
        <v>0</v>
      </c>
      <c r="AV54" s="30">
        <v>0</v>
      </c>
      <c r="AW54" s="30">
        <v>0</v>
      </c>
      <c r="AX54" s="30">
        <v>0</v>
      </c>
      <c r="AY54" s="30">
        <v>0</v>
      </c>
      <c r="AZ54" s="30">
        <v>0</v>
      </c>
      <c r="BA54" s="30">
        <v>0</v>
      </c>
      <c r="BB54" s="30">
        <v>0</v>
      </c>
      <c r="BC54" s="30">
        <v>0</v>
      </c>
      <c r="BD54" s="30">
        <v>0</v>
      </c>
      <c r="BE54" s="30">
        <v>0</v>
      </c>
      <c r="BF54" s="30">
        <v>0</v>
      </c>
      <c r="BG54" s="30">
        <v>0</v>
      </c>
      <c r="BH54" s="30">
        <v>0</v>
      </c>
      <c r="BI54" s="30">
        <v>0</v>
      </c>
      <c r="BJ54" s="30">
        <v>0</v>
      </c>
      <c r="BK54" s="30">
        <v>0</v>
      </c>
      <c r="BL54" s="30">
        <v>0</v>
      </c>
      <c r="BM54" s="30">
        <v>0</v>
      </c>
      <c r="BN54" s="30">
        <v>0</v>
      </c>
      <c r="BO54" s="30">
        <v>0</v>
      </c>
      <c r="BP54" s="30">
        <v>0</v>
      </c>
      <c r="BQ54" s="30">
        <v>0</v>
      </c>
      <c r="BR54" s="30">
        <v>0</v>
      </c>
      <c r="BS54" s="30">
        <v>0</v>
      </c>
      <c r="BT54" s="30">
        <v>0</v>
      </c>
      <c r="BU54" s="30">
        <v>0</v>
      </c>
      <c r="BV54" s="30">
        <v>0</v>
      </c>
      <c r="BW54" s="30">
        <v>0</v>
      </c>
      <c r="BX54" s="30">
        <v>0</v>
      </c>
      <c r="BY54" s="30">
        <v>0</v>
      </c>
      <c r="BZ54" s="30">
        <v>0</v>
      </c>
      <c r="CA54" s="30">
        <v>0</v>
      </c>
      <c r="CB54" s="30">
        <v>0</v>
      </c>
      <c r="CC54" s="30">
        <v>0</v>
      </c>
      <c r="CD54" s="30">
        <v>0</v>
      </c>
      <c r="CE54" s="30">
        <v>0</v>
      </c>
      <c r="CF54" s="38">
        <v>0</v>
      </c>
      <c r="CG54" s="38">
        <v>0</v>
      </c>
      <c r="CH54" s="38">
        <v>0</v>
      </c>
      <c r="CI54" s="38">
        <v>0</v>
      </c>
      <c r="CJ54" s="38">
        <v>0</v>
      </c>
      <c r="CK54" s="38">
        <v>0</v>
      </c>
      <c r="CL54" s="38">
        <v>0</v>
      </c>
      <c r="CM54" s="38">
        <v>0</v>
      </c>
      <c r="CN54" s="38">
        <v>0</v>
      </c>
      <c r="CO54" s="38">
        <v>0</v>
      </c>
      <c r="CP54" s="38">
        <v>0</v>
      </c>
      <c r="CQ54" s="38">
        <v>0</v>
      </c>
      <c r="CR54" s="38">
        <v>0</v>
      </c>
      <c r="CS54" s="38">
        <v>0</v>
      </c>
      <c r="CT54" s="38">
        <v>0</v>
      </c>
      <c r="CU54" s="38">
        <v>0</v>
      </c>
      <c r="CV54" s="38">
        <v>0</v>
      </c>
      <c r="CW54" s="38">
        <v>0</v>
      </c>
      <c r="CX54" s="30"/>
      <c r="CY54" s="30"/>
      <c r="CZ54" s="30"/>
      <c r="DA54" s="30"/>
      <c r="DB54" s="30"/>
      <c r="DC54" s="30"/>
      <c r="DD54" s="30"/>
      <c r="DE54" s="110">
        <f t="shared" si="178"/>
        <v>0</v>
      </c>
      <c r="DF54" s="110">
        <f t="shared" si="179"/>
        <v>0</v>
      </c>
    </row>
    <row r="55" spans="1:110" outlineLevel="2" x14ac:dyDescent="0.25">
      <c r="A55" s="36" t="s">
        <v>27</v>
      </c>
      <c r="B55" s="27"/>
      <c r="C55" s="38">
        <v>5000</v>
      </c>
      <c r="D55" s="38">
        <v>5000</v>
      </c>
      <c r="E55" s="38">
        <v>5000</v>
      </c>
      <c r="F55" s="38">
        <v>5000</v>
      </c>
      <c r="G55" s="38">
        <v>5000</v>
      </c>
      <c r="H55" s="38">
        <v>5000</v>
      </c>
      <c r="I55" s="29">
        <v>0</v>
      </c>
      <c r="J55" s="38">
        <v>0</v>
      </c>
      <c r="K55" s="38">
        <v>0</v>
      </c>
      <c r="L55" s="38">
        <v>0</v>
      </c>
      <c r="M55" s="38">
        <v>5000</v>
      </c>
      <c r="N55" s="38">
        <v>5000</v>
      </c>
      <c r="O55" s="38">
        <v>5000</v>
      </c>
      <c r="P55" s="38">
        <v>5000</v>
      </c>
      <c r="Q55" s="38">
        <v>5000</v>
      </c>
      <c r="R55" s="38">
        <v>5000</v>
      </c>
      <c r="S55" s="38">
        <v>5000</v>
      </c>
      <c r="T55" s="38">
        <v>5000</v>
      </c>
      <c r="U55" s="38">
        <v>5000</v>
      </c>
      <c r="V55" s="38">
        <v>5000</v>
      </c>
      <c r="W55" s="38">
        <v>5000</v>
      </c>
      <c r="X55" s="38">
        <v>5000</v>
      </c>
      <c r="Y55" s="38">
        <v>5000</v>
      </c>
      <c r="Z55" s="38">
        <v>5000</v>
      </c>
      <c r="AA55" s="38">
        <v>5000</v>
      </c>
      <c r="AB55" s="38">
        <v>5000</v>
      </c>
      <c r="AC55" s="38">
        <v>5000</v>
      </c>
      <c r="AD55" s="38">
        <v>5000</v>
      </c>
      <c r="AE55" s="38">
        <v>5000</v>
      </c>
      <c r="AF55" s="38">
        <v>5000</v>
      </c>
      <c r="AG55" s="38">
        <v>5000</v>
      </c>
      <c r="AH55" s="38">
        <v>5000</v>
      </c>
      <c r="AI55" s="38">
        <v>5000</v>
      </c>
      <c r="AJ55" s="38">
        <v>5000</v>
      </c>
      <c r="AK55" s="38">
        <v>5000</v>
      </c>
      <c r="AL55" s="38">
        <v>5000</v>
      </c>
      <c r="AM55" s="38">
        <v>5000</v>
      </c>
      <c r="AN55" s="38">
        <v>5000</v>
      </c>
      <c r="AO55" s="38">
        <v>5000</v>
      </c>
      <c r="AP55" s="38">
        <v>5000</v>
      </c>
      <c r="AQ55" s="38">
        <v>5000</v>
      </c>
      <c r="AR55" s="38">
        <v>5000</v>
      </c>
      <c r="AS55" s="38">
        <v>5000</v>
      </c>
      <c r="AT55" s="38">
        <v>5000</v>
      </c>
      <c r="AU55" s="38">
        <v>5000</v>
      </c>
      <c r="AV55" s="38">
        <v>0</v>
      </c>
      <c r="AW55" s="38">
        <v>0</v>
      </c>
      <c r="AX55" s="38">
        <v>0</v>
      </c>
      <c r="AY55" s="38">
        <v>0</v>
      </c>
      <c r="AZ55" s="38">
        <v>0</v>
      </c>
      <c r="BA55" s="38">
        <v>0</v>
      </c>
      <c r="BB55" s="38">
        <v>0</v>
      </c>
      <c r="BC55" s="38">
        <v>0</v>
      </c>
      <c r="BD55" s="38">
        <v>0</v>
      </c>
      <c r="BE55" s="38">
        <v>0</v>
      </c>
      <c r="BF55" s="38">
        <v>0</v>
      </c>
      <c r="BG55" s="38">
        <v>0</v>
      </c>
      <c r="BH55" s="38">
        <v>0</v>
      </c>
      <c r="BI55" s="38">
        <v>0</v>
      </c>
      <c r="BJ55" s="38">
        <v>0</v>
      </c>
      <c r="BK55" s="38">
        <v>0</v>
      </c>
      <c r="BL55" s="38">
        <v>0</v>
      </c>
      <c r="BM55" s="38">
        <v>0</v>
      </c>
      <c r="BN55" s="38">
        <v>0</v>
      </c>
      <c r="BO55" s="38">
        <v>0</v>
      </c>
      <c r="BP55" s="38">
        <v>0</v>
      </c>
      <c r="BQ55" s="38">
        <v>0</v>
      </c>
      <c r="BR55" s="38">
        <v>0</v>
      </c>
      <c r="BS55" s="38">
        <v>0</v>
      </c>
      <c r="BT55" s="38">
        <v>0</v>
      </c>
      <c r="BU55" s="38">
        <v>0</v>
      </c>
      <c r="BV55" s="38">
        <v>0</v>
      </c>
      <c r="BW55" s="38">
        <v>0</v>
      </c>
      <c r="BX55" s="38">
        <v>0</v>
      </c>
      <c r="BY55" s="38">
        <v>0</v>
      </c>
      <c r="BZ55" s="38">
        <v>0</v>
      </c>
      <c r="CA55" s="38">
        <v>0</v>
      </c>
      <c r="CB55" s="38">
        <v>0</v>
      </c>
      <c r="CC55" s="30">
        <v>0</v>
      </c>
      <c r="CD55" s="30">
        <v>0</v>
      </c>
      <c r="CE55" s="30">
        <v>0</v>
      </c>
      <c r="CF55" s="38">
        <v>0</v>
      </c>
      <c r="CG55" s="38">
        <v>0</v>
      </c>
      <c r="CH55" s="38">
        <v>0</v>
      </c>
      <c r="CI55" s="38">
        <v>0</v>
      </c>
      <c r="CJ55" s="38">
        <v>0</v>
      </c>
      <c r="CK55" s="38">
        <v>0</v>
      </c>
      <c r="CL55" s="38">
        <v>0</v>
      </c>
      <c r="CM55" s="38">
        <v>0</v>
      </c>
      <c r="CN55" s="38">
        <v>0</v>
      </c>
      <c r="CO55" s="38">
        <v>0</v>
      </c>
      <c r="CP55" s="38">
        <v>0</v>
      </c>
      <c r="CQ55" s="38">
        <v>0</v>
      </c>
      <c r="CR55" s="38">
        <v>0</v>
      </c>
      <c r="CS55" s="38">
        <v>0</v>
      </c>
      <c r="CT55" s="38">
        <v>0</v>
      </c>
      <c r="CU55" s="38">
        <v>0</v>
      </c>
      <c r="CV55" s="38">
        <v>0</v>
      </c>
      <c r="CW55" s="38">
        <v>0</v>
      </c>
      <c r="CX55" s="38"/>
      <c r="CY55" s="38"/>
      <c r="CZ55" s="38"/>
      <c r="DA55" s="38"/>
      <c r="DB55" s="38"/>
      <c r="DC55" s="38"/>
      <c r="DD55" s="38"/>
      <c r="DE55" s="110">
        <f t="shared" si="178"/>
        <v>205000</v>
      </c>
      <c r="DF55" s="110">
        <f t="shared" si="179"/>
        <v>2050</v>
      </c>
    </row>
    <row r="56" spans="1:110" outlineLevel="2" x14ac:dyDescent="0.25">
      <c r="A56" s="36" t="s">
        <v>28</v>
      </c>
      <c r="B56" s="27"/>
      <c r="C56" s="38">
        <v>0</v>
      </c>
      <c r="D56" s="38">
        <v>0</v>
      </c>
      <c r="E56" s="38">
        <v>0</v>
      </c>
      <c r="F56" s="38">
        <v>0</v>
      </c>
      <c r="G56" s="38">
        <v>0</v>
      </c>
      <c r="H56" s="38">
        <v>0</v>
      </c>
      <c r="I56" s="38">
        <v>0</v>
      </c>
      <c r="J56" s="38">
        <v>0</v>
      </c>
      <c r="K56" s="38">
        <v>0</v>
      </c>
      <c r="L56" s="38">
        <v>0</v>
      </c>
      <c r="M56" s="38">
        <v>0</v>
      </c>
      <c r="N56" s="38">
        <v>0</v>
      </c>
      <c r="O56" s="38">
        <v>0</v>
      </c>
      <c r="P56" s="38">
        <v>0</v>
      </c>
      <c r="Q56" s="38">
        <v>0</v>
      </c>
      <c r="R56" s="38">
        <v>0</v>
      </c>
      <c r="S56" s="38">
        <v>0</v>
      </c>
      <c r="T56" s="38">
        <v>0</v>
      </c>
      <c r="U56" s="38">
        <v>0</v>
      </c>
      <c r="V56" s="38">
        <v>0</v>
      </c>
      <c r="W56" s="38">
        <v>0</v>
      </c>
      <c r="X56" s="38">
        <v>0</v>
      </c>
      <c r="Y56" s="38">
        <v>0</v>
      </c>
      <c r="Z56" s="38">
        <v>0</v>
      </c>
      <c r="AA56" s="38">
        <v>0</v>
      </c>
      <c r="AB56" s="38">
        <v>0</v>
      </c>
      <c r="AC56" s="38">
        <v>0</v>
      </c>
      <c r="AD56" s="38">
        <v>0</v>
      </c>
      <c r="AE56" s="38">
        <v>0</v>
      </c>
      <c r="AF56" s="38">
        <v>0</v>
      </c>
      <c r="AG56" s="38">
        <v>0</v>
      </c>
      <c r="AH56" s="38">
        <v>0</v>
      </c>
      <c r="AI56" s="38">
        <v>0</v>
      </c>
      <c r="AJ56" s="38">
        <v>0</v>
      </c>
      <c r="AK56" s="38">
        <v>0</v>
      </c>
      <c r="AL56" s="38">
        <v>0</v>
      </c>
      <c r="AM56" s="38">
        <v>0</v>
      </c>
      <c r="AN56" s="38">
        <v>0</v>
      </c>
      <c r="AO56" s="38">
        <v>0</v>
      </c>
      <c r="AP56" s="38">
        <v>0</v>
      </c>
      <c r="AQ56" s="38">
        <v>0</v>
      </c>
      <c r="AR56" s="38">
        <v>0</v>
      </c>
      <c r="AS56" s="38">
        <v>0</v>
      </c>
      <c r="AT56" s="38">
        <v>0</v>
      </c>
      <c r="AU56" s="38">
        <v>0</v>
      </c>
      <c r="AV56" s="38">
        <v>0</v>
      </c>
      <c r="AW56" s="38">
        <v>0</v>
      </c>
      <c r="AX56" s="38">
        <v>0</v>
      </c>
      <c r="AY56" s="38">
        <v>0</v>
      </c>
      <c r="AZ56" s="38">
        <v>0</v>
      </c>
      <c r="BA56" s="38">
        <v>0</v>
      </c>
      <c r="BB56" s="38">
        <v>0</v>
      </c>
      <c r="BC56" s="38">
        <v>0</v>
      </c>
      <c r="BD56" s="38">
        <v>0</v>
      </c>
      <c r="BE56" s="38">
        <v>0</v>
      </c>
      <c r="BF56" s="38">
        <v>0</v>
      </c>
      <c r="BG56" s="38">
        <v>0</v>
      </c>
      <c r="BH56" s="38">
        <v>0</v>
      </c>
      <c r="BI56" s="38">
        <v>0</v>
      </c>
      <c r="BJ56" s="38">
        <v>0</v>
      </c>
      <c r="BK56" s="38">
        <v>0</v>
      </c>
      <c r="BL56" s="38">
        <v>0</v>
      </c>
      <c r="BM56" s="38">
        <v>0</v>
      </c>
      <c r="BN56" s="38">
        <v>0</v>
      </c>
      <c r="BO56" s="38">
        <v>0</v>
      </c>
      <c r="BP56" s="38">
        <v>0</v>
      </c>
      <c r="BQ56" s="38">
        <v>0</v>
      </c>
      <c r="BR56" s="38">
        <v>0</v>
      </c>
      <c r="BS56" s="38">
        <v>0</v>
      </c>
      <c r="BT56" s="38">
        <v>0</v>
      </c>
      <c r="BU56" s="38">
        <v>0</v>
      </c>
      <c r="BV56" s="38">
        <v>0</v>
      </c>
      <c r="BW56" s="38">
        <v>0</v>
      </c>
      <c r="BX56" s="38">
        <v>0</v>
      </c>
      <c r="BY56" s="38">
        <v>0</v>
      </c>
      <c r="BZ56" s="38">
        <v>0</v>
      </c>
      <c r="CA56" s="38">
        <v>0</v>
      </c>
      <c r="CB56" s="38">
        <v>0</v>
      </c>
      <c r="CC56" s="38">
        <v>0</v>
      </c>
      <c r="CD56" s="38">
        <v>0</v>
      </c>
      <c r="CE56" s="38">
        <v>0</v>
      </c>
      <c r="CF56" s="38">
        <v>0</v>
      </c>
      <c r="CG56" s="38">
        <v>0</v>
      </c>
      <c r="CH56" s="38">
        <v>0</v>
      </c>
      <c r="CI56" s="38">
        <v>0</v>
      </c>
      <c r="CJ56" s="38">
        <v>0</v>
      </c>
      <c r="CK56" s="38">
        <v>0</v>
      </c>
      <c r="CL56" s="38">
        <v>0</v>
      </c>
      <c r="CM56" s="38">
        <v>0</v>
      </c>
      <c r="CN56" s="38">
        <v>0</v>
      </c>
      <c r="CO56" s="38">
        <v>0</v>
      </c>
      <c r="CP56" s="38">
        <v>0</v>
      </c>
      <c r="CQ56" s="38">
        <v>0</v>
      </c>
      <c r="CR56" s="38">
        <v>0</v>
      </c>
      <c r="CS56" s="38">
        <v>0</v>
      </c>
      <c r="CT56" s="38">
        <v>0</v>
      </c>
      <c r="CU56" s="38">
        <v>0</v>
      </c>
      <c r="CV56" s="38">
        <v>0</v>
      </c>
      <c r="CW56" s="38">
        <v>0</v>
      </c>
      <c r="CX56" s="38"/>
      <c r="CY56" s="38"/>
      <c r="CZ56" s="38"/>
      <c r="DA56" s="38"/>
      <c r="DB56" s="38"/>
      <c r="DC56" s="38"/>
      <c r="DD56" s="38"/>
      <c r="DE56" s="110">
        <f t="shared" si="178"/>
        <v>0</v>
      </c>
      <c r="DF56" s="110">
        <f t="shared" si="179"/>
        <v>0</v>
      </c>
    </row>
    <row r="57" spans="1:110" outlineLevel="1" x14ac:dyDescent="0.25">
      <c r="A57" s="40" t="s">
        <v>29</v>
      </c>
      <c r="B57" s="27"/>
      <c r="C57" s="31">
        <f t="shared" ref="C57:BN57" si="180" xml:space="preserve"> SUMIF(C51:C56,"&gt;0")</f>
        <v>5000</v>
      </c>
      <c r="D57" s="31">
        <f t="shared" si="180"/>
        <v>5000</v>
      </c>
      <c r="E57" s="31">
        <f t="shared" si="180"/>
        <v>5000</v>
      </c>
      <c r="F57" s="31">
        <f t="shared" si="180"/>
        <v>5000</v>
      </c>
      <c r="G57" s="31">
        <f t="shared" si="180"/>
        <v>5000</v>
      </c>
      <c r="H57" s="31">
        <f t="shared" si="180"/>
        <v>5000</v>
      </c>
      <c r="I57" s="31">
        <f t="shared" si="180"/>
        <v>0</v>
      </c>
      <c r="J57" s="31">
        <f t="shared" si="180"/>
        <v>0</v>
      </c>
      <c r="K57" s="31">
        <f t="shared" si="180"/>
        <v>0</v>
      </c>
      <c r="L57" s="31">
        <f t="shared" si="180"/>
        <v>0</v>
      </c>
      <c r="M57" s="31">
        <f t="shared" si="180"/>
        <v>5000</v>
      </c>
      <c r="N57" s="31">
        <f t="shared" si="180"/>
        <v>5000</v>
      </c>
      <c r="O57" s="31">
        <f t="shared" si="180"/>
        <v>5000</v>
      </c>
      <c r="P57" s="31">
        <f t="shared" si="180"/>
        <v>5000</v>
      </c>
      <c r="Q57" s="31">
        <f t="shared" si="180"/>
        <v>5000</v>
      </c>
      <c r="R57" s="31">
        <f t="shared" si="180"/>
        <v>5000</v>
      </c>
      <c r="S57" s="31">
        <f t="shared" si="180"/>
        <v>5000</v>
      </c>
      <c r="T57" s="31">
        <f t="shared" si="180"/>
        <v>5000</v>
      </c>
      <c r="U57" s="31">
        <f t="shared" si="180"/>
        <v>5000</v>
      </c>
      <c r="V57" s="31">
        <f t="shared" si="180"/>
        <v>5000</v>
      </c>
      <c r="W57" s="31">
        <f t="shared" si="180"/>
        <v>5000</v>
      </c>
      <c r="X57" s="31">
        <f t="shared" si="180"/>
        <v>5000</v>
      </c>
      <c r="Y57" s="31">
        <f t="shared" si="180"/>
        <v>5000</v>
      </c>
      <c r="Z57" s="31">
        <f t="shared" si="180"/>
        <v>5000</v>
      </c>
      <c r="AA57" s="31">
        <f t="shared" si="180"/>
        <v>5000</v>
      </c>
      <c r="AB57" s="31">
        <f t="shared" si="180"/>
        <v>5000</v>
      </c>
      <c r="AC57" s="31">
        <f t="shared" si="180"/>
        <v>5000</v>
      </c>
      <c r="AD57" s="31">
        <f t="shared" si="180"/>
        <v>5000</v>
      </c>
      <c r="AE57" s="31">
        <f t="shared" si="180"/>
        <v>5000</v>
      </c>
      <c r="AF57" s="31">
        <f t="shared" si="180"/>
        <v>5000</v>
      </c>
      <c r="AG57" s="31">
        <f t="shared" si="180"/>
        <v>5000</v>
      </c>
      <c r="AH57" s="31">
        <f t="shared" si="180"/>
        <v>5000</v>
      </c>
      <c r="AI57" s="31">
        <f t="shared" si="180"/>
        <v>5000</v>
      </c>
      <c r="AJ57" s="31">
        <f t="shared" si="180"/>
        <v>5000</v>
      </c>
      <c r="AK57" s="31">
        <f t="shared" si="180"/>
        <v>5000</v>
      </c>
      <c r="AL57" s="31">
        <f t="shared" si="180"/>
        <v>5000</v>
      </c>
      <c r="AM57" s="31">
        <f t="shared" si="180"/>
        <v>5000</v>
      </c>
      <c r="AN57" s="31">
        <f t="shared" si="180"/>
        <v>5000</v>
      </c>
      <c r="AO57" s="31">
        <f t="shared" si="180"/>
        <v>5000</v>
      </c>
      <c r="AP57" s="31">
        <f t="shared" si="180"/>
        <v>5000</v>
      </c>
      <c r="AQ57" s="31">
        <f t="shared" si="180"/>
        <v>5000</v>
      </c>
      <c r="AR57" s="31">
        <f t="shared" si="180"/>
        <v>5000</v>
      </c>
      <c r="AS57" s="31">
        <f t="shared" si="180"/>
        <v>5000</v>
      </c>
      <c r="AT57" s="31">
        <f t="shared" si="180"/>
        <v>5000</v>
      </c>
      <c r="AU57" s="31">
        <f t="shared" si="180"/>
        <v>5000</v>
      </c>
      <c r="AV57" s="31">
        <f t="shared" si="180"/>
        <v>0</v>
      </c>
      <c r="AW57" s="31">
        <f t="shared" si="180"/>
        <v>0</v>
      </c>
      <c r="AX57" s="31">
        <f t="shared" si="180"/>
        <v>0</v>
      </c>
      <c r="AY57" s="31">
        <f t="shared" si="180"/>
        <v>0</v>
      </c>
      <c r="AZ57" s="31">
        <f t="shared" si="180"/>
        <v>0</v>
      </c>
      <c r="BA57" s="31">
        <f t="shared" si="180"/>
        <v>0</v>
      </c>
      <c r="BB57" s="31">
        <f t="shared" si="180"/>
        <v>0</v>
      </c>
      <c r="BC57" s="31">
        <f t="shared" si="180"/>
        <v>0</v>
      </c>
      <c r="BD57" s="31">
        <f t="shared" si="180"/>
        <v>0</v>
      </c>
      <c r="BE57" s="31">
        <f t="shared" si="180"/>
        <v>0</v>
      </c>
      <c r="BF57" s="31">
        <f t="shared" si="180"/>
        <v>0</v>
      </c>
      <c r="BG57" s="31">
        <f t="shared" si="180"/>
        <v>0</v>
      </c>
      <c r="BH57" s="31">
        <f t="shared" si="180"/>
        <v>0</v>
      </c>
      <c r="BI57" s="31">
        <f t="shared" si="180"/>
        <v>0</v>
      </c>
      <c r="BJ57" s="31">
        <f t="shared" si="180"/>
        <v>0</v>
      </c>
      <c r="BK57" s="31">
        <f t="shared" si="180"/>
        <v>0</v>
      </c>
      <c r="BL57" s="31">
        <f t="shared" si="180"/>
        <v>0</v>
      </c>
      <c r="BM57" s="31">
        <f t="shared" si="180"/>
        <v>23623</v>
      </c>
      <c r="BN57" s="31">
        <f t="shared" si="180"/>
        <v>9319</v>
      </c>
      <c r="BO57" s="31">
        <f t="shared" ref="BO57:BY57" si="181" xml:space="preserve"> SUMIF(BO51:BO56,"&gt;0")</f>
        <v>0</v>
      </c>
      <c r="BP57" s="31">
        <f t="shared" si="181"/>
        <v>0</v>
      </c>
      <c r="BQ57" s="31">
        <f t="shared" si="181"/>
        <v>0</v>
      </c>
      <c r="BR57" s="31">
        <f t="shared" si="181"/>
        <v>0</v>
      </c>
      <c r="BS57" s="31">
        <f t="shared" si="181"/>
        <v>0</v>
      </c>
      <c r="BT57" s="31">
        <f t="shared" si="181"/>
        <v>0</v>
      </c>
      <c r="BU57" s="31">
        <f t="shared" si="181"/>
        <v>0</v>
      </c>
      <c r="BV57" s="31">
        <f t="shared" si="181"/>
        <v>0</v>
      </c>
      <c r="BW57" s="31">
        <f t="shared" si="181"/>
        <v>0</v>
      </c>
      <c r="BX57" s="31">
        <f t="shared" si="181"/>
        <v>0</v>
      </c>
      <c r="BY57" s="31">
        <f t="shared" si="181"/>
        <v>0</v>
      </c>
      <c r="BZ57" s="31">
        <f xml:space="preserve"> SUMIF(BZ51:BZ56,"&gt;0")</f>
        <v>0</v>
      </c>
      <c r="CA57" s="31">
        <f t="shared" ref="CA57:CK57" si="182" xml:space="preserve"> SUMIF(CA51:CA56,"&gt;0")</f>
        <v>0</v>
      </c>
      <c r="CB57" s="31">
        <f t="shared" si="182"/>
        <v>0</v>
      </c>
      <c r="CC57" s="31">
        <f t="shared" si="182"/>
        <v>0</v>
      </c>
      <c r="CD57" s="31">
        <f t="shared" si="182"/>
        <v>0</v>
      </c>
      <c r="CE57" s="31">
        <f t="shared" si="182"/>
        <v>0</v>
      </c>
      <c r="CF57" s="31">
        <f t="shared" si="182"/>
        <v>0</v>
      </c>
      <c r="CG57" s="31">
        <f t="shared" si="182"/>
        <v>0</v>
      </c>
      <c r="CH57" s="31">
        <f t="shared" si="182"/>
        <v>0</v>
      </c>
      <c r="CI57" s="31">
        <f t="shared" si="182"/>
        <v>0</v>
      </c>
      <c r="CJ57" s="31">
        <f t="shared" si="182"/>
        <v>0</v>
      </c>
      <c r="CK57" s="31">
        <f t="shared" si="182"/>
        <v>0</v>
      </c>
      <c r="CL57" s="31">
        <f xml:space="preserve"> SUMIF(CL51:CL56,"&gt;0")</f>
        <v>0</v>
      </c>
      <c r="CM57" s="31">
        <f t="shared" ref="CM57:CW57" si="183" xml:space="preserve"> SUMIF(CM51:CM56,"&gt;0")</f>
        <v>0</v>
      </c>
      <c r="CN57" s="31">
        <f t="shared" si="183"/>
        <v>0</v>
      </c>
      <c r="CO57" s="31">
        <f t="shared" si="183"/>
        <v>0</v>
      </c>
      <c r="CP57" s="31">
        <f t="shared" si="183"/>
        <v>0</v>
      </c>
      <c r="CQ57" s="31">
        <f t="shared" si="183"/>
        <v>0</v>
      </c>
      <c r="CR57" s="31">
        <f t="shared" si="183"/>
        <v>0</v>
      </c>
      <c r="CS57" s="31">
        <f t="shared" si="183"/>
        <v>0</v>
      </c>
      <c r="CT57" s="31">
        <f t="shared" si="183"/>
        <v>0</v>
      </c>
      <c r="CU57" s="31">
        <f t="shared" si="183"/>
        <v>0</v>
      </c>
      <c r="CV57" s="31">
        <f t="shared" si="183"/>
        <v>0</v>
      </c>
      <c r="CW57" s="31">
        <f t="shared" si="183"/>
        <v>0</v>
      </c>
      <c r="CX57" s="31">
        <f xml:space="preserve"> SUMIF(CX51:CX56,"&gt;0")</f>
        <v>0</v>
      </c>
      <c r="CY57" s="31">
        <f t="shared" ref="CY57:DD57" si="184" xml:space="preserve"> SUMIF(CY51:CY56,"&gt;0")</f>
        <v>0</v>
      </c>
      <c r="CZ57" s="31">
        <f t="shared" si="184"/>
        <v>0</v>
      </c>
      <c r="DA57" s="31">
        <f t="shared" si="184"/>
        <v>0</v>
      </c>
      <c r="DB57" s="31">
        <f t="shared" si="184"/>
        <v>0</v>
      </c>
      <c r="DC57" s="31">
        <f t="shared" si="184"/>
        <v>0</v>
      </c>
      <c r="DD57" s="31">
        <f t="shared" si="184"/>
        <v>0</v>
      </c>
      <c r="DE57" s="31">
        <f t="shared" si="178"/>
        <v>237942</v>
      </c>
      <c r="DF57" s="31">
        <f t="shared" si="179"/>
        <v>2379.42</v>
      </c>
    </row>
    <row r="58" spans="1:110" outlineLevel="2" x14ac:dyDescent="0.25">
      <c r="A58" s="205" t="s">
        <v>120</v>
      </c>
      <c r="B58" s="27"/>
      <c r="C58" s="206">
        <v>16133</v>
      </c>
      <c r="D58" s="206">
        <v>11911</v>
      </c>
      <c r="E58" s="206">
        <v>22541</v>
      </c>
      <c r="F58" s="206">
        <v>10112</v>
      </c>
      <c r="G58" s="206">
        <v>11565</v>
      </c>
      <c r="H58" s="206">
        <v>12071</v>
      </c>
      <c r="I58" s="206">
        <v>11728</v>
      </c>
      <c r="J58" s="206">
        <v>18886</v>
      </c>
      <c r="K58" s="206">
        <v>27657</v>
      </c>
      <c r="L58" s="206">
        <v>21312</v>
      </c>
      <c r="M58" s="206">
        <v>14577</v>
      </c>
      <c r="N58" s="206">
        <v>8911</v>
      </c>
      <c r="O58" s="206">
        <v>11679</v>
      </c>
      <c r="P58" s="206">
        <v>9394</v>
      </c>
      <c r="Q58" s="206">
        <v>21256</v>
      </c>
      <c r="R58" s="206">
        <v>8372</v>
      </c>
      <c r="S58" s="206">
        <v>15518</v>
      </c>
      <c r="T58" s="206">
        <v>16229</v>
      </c>
      <c r="U58" s="206">
        <v>18224</v>
      </c>
      <c r="V58" s="206">
        <v>17802</v>
      </c>
      <c r="W58" s="206">
        <v>10561</v>
      </c>
      <c r="X58" s="206">
        <v>19200</v>
      </c>
      <c r="Y58" s="206">
        <v>21648</v>
      </c>
      <c r="Z58" s="206">
        <v>21016</v>
      </c>
      <c r="AA58" s="206">
        <v>11561</v>
      </c>
      <c r="AB58" s="206">
        <v>11160</v>
      </c>
      <c r="AC58" s="206">
        <v>15334</v>
      </c>
      <c r="AD58" s="206">
        <v>17155</v>
      </c>
      <c r="AE58" s="206">
        <v>22831</v>
      </c>
      <c r="AF58" s="206">
        <v>10957</v>
      </c>
      <c r="AG58" s="206">
        <v>22133</v>
      </c>
      <c r="AH58" s="206">
        <v>20197</v>
      </c>
      <c r="AI58" s="206">
        <v>20741</v>
      </c>
      <c r="AJ58" s="206">
        <v>15803</v>
      </c>
      <c r="AK58" s="206">
        <v>18354</v>
      </c>
      <c r="AL58" s="206">
        <v>14284</v>
      </c>
      <c r="AM58" s="206">
        <v>10218</v>
      </c>
      <c r="AN58" s="206">
        <v>19642</v>
      </c>
      <c r="AO58" s="206">
        <v>21296</v>
      </c>
      <c r="AP58" s="206">
        <v>12387</v>
      </c>
      <c r="AQ58" s="206">
        <v>21510</v>
      </c>
      <c r="AR58" s="206">
        <v>21851</v>
      </c>
      <c r="AS58" s="206">
        <v>16605</v>
      </c>
      <c r="AT58" s="206">
        <v>8635</v>
      </c>
      <c r="AU58" s="206">
        <v>20861</v>
      </c>
      <c r="AV58" s="206">
        <v>19824</v>
      </c>
      <c r="AW58" s="206">
        <v>11893</v>
      </c>
      <c r="AX58" s="206">
        <v>10584</v>
      </c>
      <c r="AY58" s="206">
        <v>11264</v>
      </c>
      <c r="AZ58" s="206">
        <v>22401</v>
      </c>
      <c r="BA58" s="206">
        <v>22849</v>
      </c>
      <c r="BB58" s="206">
        <v>15232</v>
      </c>
      <c r="BC58" s="206">
        <v>10340</v>
      </c>
      <c r="BD58" s="206">
        <v>9112</v>
      </c>
      <c r="BE58" s="206">
        <v>11381</v>
      </c>
      <c r="BF58" s="206">
        <v>13226</v>
      </c>
      <c r="BG58" s="206">
        <v>18709</v>
      </c>
      <c r="BH58" s="206">
        <v>22127</v>
      </c>
      <c r="BI58" s="206">
        <v>15958</v>
      </c>
      <c r="BJ58" s="206">
        <v>11411</v>
      </c>
      <c r="BK58" s="206">
        <v>19416</v>
      </c>
      <c r="BL58" s="206">
        <v>12044</v>
      </c>
      <c r="BM58" s="206">
        <v>17403</v>
      </c>
      <c r="BN58" s="206">
        <v>9780</v>
      </c>
      <c r="BO58" s="206">
        <v>9783</v>
      </c>
      <c r="BP58" s="206">
        <v>13925</v>
      </c>
      <c r="BQ58" s="206">
        <v>21767</v>
      </c>
      <c r="BR58" s="206">
        <v>10272</v>
      </c>
      <c r="BS58" s="206">
        <v>18878</v>
      </c>
      <c r="BT58" s="206">
        <v>25337</v>
      </c>
      <c r="BU58" s="206">
        <v>16470</v>
      </c>
      <c r="BV58" s="206">
        <v>15963</v>
      </c>
      <c r="BW58" s="206">
        <v>21385</v>
      </c>
      <c r="BX58" s="206">
        <v>20704</v>
      </c>
      <c r="BY58" s="206">
        <v>8703</v>
      </c>
      <c r="BZ58" s="206">
        <v>28653</v>
      </c>
      <c r="CA58" s="206">
        <v>17796</v>
      </c>
      <c r="CB58" s="206">
        <v>18540</v>
      </c>
      <c r="CC58" s="206">
        <v>10566</v>
      </c>
      <c r="CD58" s="206">
        <v>18187</v>
      </c>
      <c r="CE58" s="206">
        <v>18271</v>
      </c>
      <c r="CF58" s="206">
        <v>16801</v>
      </c>
      <c r="CG58" s="206">
        <v>19628</v>
      </c>
      <c r="CH58" s="206">
        <v>8289</v>
      </c>
      <c r="CI58" s="206">
        <v>20179</v>
      </c>
      <c r="CJ58" s="206">
        <v>17199</v>
      </c>
      <c r="CK58" s="206">
        <v>19690</v>
      </c>
      <c r="CL58" s="206">
        <v>14016</v>
      </c>
      <c r="CM58" s="206">
        <v>15369</v>
      </c>
      <c r="CN58" s="206">
        <v>13160</v>
      </c>
      <c r="CO58" s="206">
        <v>20270</v>
      </c>
      <c r="CP58" s="206">
        <v>11377</v>
      </c>
      <c r="CQ58" s="206">
        <v>12777</v>
      </c>
      <c r="CR58" s="206">
        <v>19341</v>
      </c>
      <c r="CS58" s="206">
        <v>25862</v>
      </c>
      <c r="CT58" s="206">
        <v>16562</v>
      </c>
      <c r="CU58" s="206">
        <v>14593</v>
      </c>
      <c r="CV58" s="206">
        <v>16036</v>
      </c>
      <c r="CW58" s="207">
        <v>14661</v>
      </c>
      <c r="CX58" s="208">
        <v>17589</v>
      </c>
      <c r="CY58" s="208">
        <v>28011</v>
      </c>
      <c r="CZ58" s="208">
        <v>32466</v>
      </c>
      <c r="DA58" s="208">
        <v>23515</v>
      </c>
      <c r="DB58" s="208">
        <v>24070</v>
      </c>
      <c r="DC58" s="208">
        <v>23024</v>
      </c>
      <c r="DD58" s="208">
        <v>14661</v>
      </c>
      <c r="DE58" s="28">
        <f t="shared" si="178"/>
        <v>1771118</v>
      </c>
      <c r="DF58" s="28">
        <f t="shared" si="179"/>
        <v>17711.18</v>
      </c>
    </row>
    <row r="59" spans="1:110" outlineLevel="2" x14ac:dyDescent="0.25">
      <c r="A59" s="205" t="s">
        <v>91</v>
      </c>
      <c r="B59" s="27"/>
      <c r="C59" s="206">
        <v>4485</v>
      </c>
      <c r="D59" s="206">
        <v>6855</v>
      </c>
      <c r="E59" s="206">
        <v>2224</v>
      </c>
      <c r="F59" s="206">
        <v>3938</v>
      </c>
      <c r="G59" s="206">
        <v>6969</v>
      </c>
      <c r="H59" s="206">
        <v>2318</v>
      </c>
      <c r="I59" s="206">
        <v>5055</v>
      </c>
      <c r="J59" s="206">
        <v>4493</v>
      </c>
      <c r="K59" s="206">
        <v>6833</v>
      </c>
      <c r="L59" s="206">
        <v>4801</v>
      </c>
      <c r="M59" s="206">
        <v>2611</v>
      </c>
      <c r="N59" s="206">
        <v>5335</v>
      </c>
      <c r="O59" s="206">
        <v>6529</v>
      </c>
      <c r="P59" s="206">
        <v>6498</v>
      </c>
      <c r="Q59" s="206">
        <v>3907</v>
      </c>
      <c r="R59" s="206">
        <v>2495</v>
      </c>
      <c r="S59" s="206">
        <v>6890</v>
      </c>
      <c r="T59" s="206">
        <v>3781</v>
      </c>
      <c r="U59" s="206">
        <v>4284</v>
      </c>
      <c r="V59" s="206">
        <v>5182</v>
      </c>
      <c r="W59" s="206">
        <v>5653</v>
      </c>
      <c r="X59" s="206">
        <v>5645</v>
      </c>
      <c r="Y59" s="206">
        <v>5653</v>
      </c>
      <c r="Z59" s="206">
        <v>4918</v>
      </c>
      <c r="AA59" s="206">
        <v>5834</v>
      </c>
      <c r="AB59" s="206">
        <v>6357</v>
      </c>
      <c r="AC59" s="206">
        <v>4178</v>
      </c>
      <c r="AD59" s="206">
        <v>2255</v>
      </c>
      <c r="AE59" s="206">
        <v>4679</v>
      </c>
      <c r="AF59" s="206">
        <v>5577</v>
      </c>
      <c r="AG59" s="206">
        <v>2306</v>
      </c>
      <c r="AH59" s="206">
        <v>4986</v>
      </c>
      <c r="AI59" s="206">
        <v>3526</v>
      </c>
      <c r="AJ59" s="206">
        <v>2207</v>
      </c>
      <c r="AK59" s="206">
        <v>3959</v>
      </c>
      <c r="AL59" s="206">
        <v>2501</v>
      </c>
      <c r="AM59" s="206">
        <v>3069</v>
      </c>
      <c r="AN59" s="206">
        <v>5528</v>
      </c>
      <c r="AO59" s="206">
        <v>3437</v>
      </c>
      <c r="AP59" s="206">
        <v>3632</v>
      </c>
      <c r="AQ59" s="206">
        <v>6721</v>
      </c>
      <c r="AR59" s="206">
        <v>2868</v>
      </c>
      <c r="AS59" s="206">
        <v>2639</v>
      </c>
      <c r="AT59" s="206">
        <v>2231</v>
      </c>
      <c r="AU59" s="206">
        <v>5397</v>
      </c>
      <c r="AV59" s="206">
        <v>4015</v>
      </c>
      <c r="AW59" s="206">
        <v>4225</v>
      </c>
      <c r="AX59" s="206">
        <v>4570</v>
      </c>
      <c r="AY59" s="206">
        <v>6214</v>
      </c>
      <c r="AZ59" s="206">
        <v>5458</v>
      </c>
      <c r="BA59" s="206">
        <v>7000</v>
      </c>
      <c r="BB59" s="206">
        <v>6592</v>
      </c>
      <c r="BC59" s="206">
        <v>6146</v>
      </c>
      <c r="BD59" s="206">
        <v>4037</v>
      </c>
      <c r="BE59" s="206">
        <v>6133</v>
      </c>
      <c r="BF59" s="206">
        <v>6320</v>
      </c>
      <c r="BG59" s="206">
        <v>4550</v>
      </c>
      <c r="BH59" s="206">
        <v>2699</v>
      </c>
      <c r="BI59" s="206">
        <v>2400</v>
      </c>
      <c r="BJ59" s="206">
        <v>5763</v>
      </c>
      <c r="BK59" s="206">
        <v>4849</v>
      </c>
      <c r="BL59" s="206">
        <v>2595</v>
      </c>
      <c r="BM59" s="206">
        <v>2573</v>
      </c>
      <c r="BN59" s="206">
        <v>4703</v>
      </c>
      <c r="BO59" s="206">
        <v>4462</v>
      </c>
      <c r="BP59" s="206">
        <v>3188</v>
      </c>
      <c r="BQ59" s="206">
        <v>4731</v>
      </c>
      <c r="BR59" s="206">
        <v>5910</v>
      </c>
      <c r="BS59" s="206">
        <v>5416</v>
      </c>
      <c r="BT59" s="206">
        <v>4504</v>
      </c>
      <c r="BU59" s="206">
        <v>4660</v>
      </c>
      <c r="BV59" s="206">
        <v>3751</v>
      </c>
      <c r="BW59" s="206">
        <v>2352</v>
      </c>
      <c r="BX59" s="206">
        <v>3275</v>
      </c>
      <c r="BY59" s="206">
        <v>2415</v>
      </c>
      <c r="BZ59" s="206">
        <v>3552</v>
      </c>
      <c r="CA59" s="206">
        <v>2775</v>
      </c>
      <c r="CB59" s="206">
        <v>6194</v>
      </c>
      <c r="CC59" s="206">
        <v>2849</v>
      </c>
      <c r="CD59" s="206">
        <v>6648</v>
      </c>
      <c r="CE59" s="206">
        <v>3673</v>
      </c>
      <c r="CF59" s="206">
        <v>5136</v>
      </c>
      <c r="CG59" s="206">
        <v>3060</v>
      </c>
      <c r="CH59" s="206">
        <v>2560</v>
      </c>
      <c r="CI59" s="206">
        <v>2391</v>
      </c>
      <c r="CJ59" s="206">
        <v>2143</v>
      </c>
      <c r="CK59" s="206">
        <v>2920</v>
      </c>
      <c r="CL59" s="206">
        <v>2302</v>
      </c>
      <c r="CM59" s="206">
        <v>6515</v>
      </c>
      <c r="CN59" s="206">
        <v>5218</v>
      </c>
      <c r="CO59" s="206">
        <v>3945</v>
      </c>
      <c r="CP59" s="206">
        <v>2342</v>
      </c>
      <c r="CQ59" s="206">
        <v>3727</v>
      </c>
      <c r="CR59" s="206">
        <v>3476</v>
      </c>
      <c r="CS59" s="206">
        <v>2211</v>
      </c>
      <c r="CT59" s="206">
        <v>4848</v>
      </c>
      <c r="CU59" s="206">
        <v>5297</v>
      </c>
      <c r="CV59" s="206">
        <v>5764</v>
      </c>
      <c r="CW59" s="207"/>
      <c r="CX59" s="208"/>
      <c r="CY59" s="208"/>
      <c r="CZ59" s="208"/>
      <c r="DA59" s="208"/>
      <c r="DB59" s="208"/>
      <c r="DC59" s="208"/>
      <c r="DD59" s="208"/>
      <c r="DE59" s="28">
        <f t="shared" si="178"/>
        <v>426291</v>
      </c>
      <c r="DF59" s="28">
        <f t="shared" si="179"/>
        <v>4262.91</v>
      </c>
    </row>
    <row r="60" spans="1:110" outlineLevel="2" x14ac:dyDescent="0.25">
      <c r="A60" s="205" t="s">
        <v>92</v>
      </c>
      <c r="B60" s="27"/>
      <c r="C60" s="206">
        <v>0</v>
      </c>
      <c r="D60" s="206">
        <v>0</v>
      </c>
      <c r="E60" s="206">
        <v>4420</v>
      </c>
      <c r="F60" s="206">
        <v>0</v>
      </c>
      <c r="G60" s="206">
        <v>3122</v>
      </c>
      <c r="H60" s="206">
        <v>0</v>
      </c>
      <c r="I60" s="206">
        <v>0</v>
      </c>
      <c r="J60" s="206">
        <v>4394</v>
      </c>
      <c r="K60" s="206">
        <v>0</v>
      </c>
      <c r="L60" s="206">
        <v>0</v>
      </c>
      <c r="M60" s="206">
        <v>2190</v>
      </c>
      <c r="N60" s="206">
        <v>2901</v>
      </c>
      <c r="O60" s="206">
        <v>1601</v>
      </c>
      <c r="P60" s="206">
        <v>2622</v>
      </c>
      <c r="Q60" s="206">
        <v>0</v>
      </c>
      <c r="R60" s="206">
        <v>4873</v>
      </c>
      <c r="S60" s="206">
        <v>3294</v>
      </c>
      <c r="T60" s="206">
        <v>3647</v>
      </c>
      <c r="U60" s="206">
        <v>2034</v>
      </c>
      <c r="V60" s="206">
        <v>1505</v>
      </c>
      <c r="W60" s="206">
        <v>0</v>
      </c>
      <c r="X60" s="206">
        <v>3892</v>
      </c>
      <c r="Y60" s="206">
        <v>1202</v>
      </c>
      <c r="Z60" s="206">
        <v>0</v>
      </c>
      <c r="AA60" s="206">
        <v>3611</v>
      </c>
      <c r="AB60" s="206">
        <v>2202</v>
      </c>
      <c r="AC60" s="206">
        <v>3728</v>
      </c>
      <c r="AD60" s="206">
        <v>4623</v>
      </c>
      <c r="AE60" s="206">
        <v>2563</v>
      </c>
      <c r="AF60" s="206">
        <v>0</v>
      </c>
      <c r="AG60" s="206">
        <v>3333</v>
      </c>
      <c r="AH60" s="206">
        <v>3933</v>
      </c>
      <c r="AI60" s="206">
        <v>4400</v>
      </c>
      <c r="AJ60" s="206">
        <v>1321</v>
      </c>
      <c r="AK60" s="206">
        <v>3257</v>
      </c>
      <c r="AL60" s="206">
        <v>4066</v>
      </c>
      <c r="AM60" s="206">
        <v>2445</v>
      </c>
      <c r="AN60" s="206">
        <v>0</v>
      </c>
      <c r="AO60" s="206">
        <v>0</v>
      </c>
      <c r="AP60" s="206">
        <v>3574</v>
      </c>
      <c r="AQ60" s="206">
        <v>0</v>
      </c>
      <c r="AR60" s="206">
        <v>3734</v>
      </c>
      <c r="AS60" s="206">
        <v>2750</v>
      </c>
      <c r="AT60" s="206">
        <v>0</v>
      </c>
      <c r="AU60" s="206">
        <v>4076</v>
      </c>
      <c r="AV60" s="206">
        <v>1505</v>
      </c>
      <c r="AW60" s="206">
        <v>3155</v>
      </c>
      <c r="AX60" s="206">
        <v>4541</v>
      </c>
      <c r="AY60" s="206">
        <v>0</v>
      </c>
      <c r="AZ60" s="206">
        <v>1287</v>
      </c>
      <c r="BA60" s="206">
        <v>1930</v>
      </c>
      <c r="BB60" s="206">
        <v>1580</v>
      </c>
      <c r="BC60" s="206">
        <v>0</v>
      </c>
      <c r="BD60" s="206">
        <v>3742</v>
      </c>
      <c r="BE60" s="206">
        <v>0</v>
      </c>
      <c r="BF60" s="206">
        <v>4102</v>
      </c>
      <c r="BG60" s="206">
        <v>1038</v>
      </c>
      <c r="BH60" s="206">
        <v>4980</v>
      </c>
      <c r="BI60" s="206">
        <v>0</v>
      </c>
      <c r="BJ60" s="206">
        <v>1436</v>
      </c>
      <c r="BK60" s="206">
        <v>1389</v>
      </c>
      <c r="BL60" s="206">
        <v>2741</v>
      </c>
      <c r="BM60" s="206">
        <v>0</v>
      </c>
      <c r="BN60" s="206">
        <v>2588</v>
      </c>
      <c r="BO60" s="206">
        <v>0</v>
      </c>
      <c r="BP60" s="206">
        <v>4433</v>
      </c>
      <c r="BQ60" s="206">
        <v>0</v>
      </c>
      <c r="BR60" s="206">
        <v>2620</v>
      </c>
      <c r="BS60" s="206">
        <v>2735</v>
      </c>
      <c r="BT60" s="206">
        <v>0</v>
      </c>
      <c r="BU60" s="206">
        <v>0</v>
      </c>
      <c r="BV60" s="206">
        <v>0</v>
      </c>
      <c r="BW60" s="206">
        <v>1345</v>
      </c>
      <c r="BX60" s="206">
        <v>1337</v>
      </c>
      <c r="BY60" s="206">
        <v>4241</v>
      </c>
      <c r="BZ60" s="206">
        <v>0</v>
      </c>
      <c r="CA60" s="206">
        <v>2848</v>
      </c>
      <c r="CB60" s="206">
        <v>2561</v>
      </c>
      <c r="CC60" s="206">
        <v>3911</v>
      </c>
      <c r="CD60" s="206">
        <v>0</v>
      </c>
      <c r="CE60" s="206">
        <v>3934</v>
      </c>
      <c r="CF60" s="206">
        <v>2210</v>
      </c>
      <c r="CG60" s="206">
        <v>1565</v>
      </c>
      <c r="CH60" s="206">
        <v>0</v>
      </c>
      <c r="CI60" s="206">
        <v>0</v>
      </c>
      <c r="CJ60" s="206">
        <v>4602</v>
      </c>
      <c r="CK60" s="206">
        <v>0</v>
      </c>
      <c r="CL60" s="206">
        <v>2739</v>
      </c>
      <c r="CM60" s="206">
        <v>3313</v>
      </c>
      <c r="CN60" s="206">
        <v>3216</v>
      </c>
      <c r="CO60" s="206">
        <v>2712</v>
      </c>
      <c r="CP60" s="206">
        <v>3109</v>
      </c>
      <c r="CQ60" s="206">
        <v>1085</v>
      </c>
      <c r="CR60" s="206">
        <v>4247</v>
      </c>
      <c r="CS60" s="206">
        <v>2124</v>
      </c>
      <c r="CT60" s="206">
        <v>2105</v>
      </c>
      <c r="CU60" s="206">
        <v>4180</v>
      </c>
      <c r="CV60" s="206">
        <v>1224</v>
      </c>
      <c r="CW60" s="207"/>
      <c r="CX60" s="208"/>
      <c r="CY60" s="208"/>
      <c r="CZ60" s="208"/>
      <c r="DA60" s="208"/>
      <c r="DB60" s="208"/>
      <c r="DC60" s="208"/>
      <c r="DD60" s="208"/>
      <c r="DE60" s="28">
        <f t="shared" si="178"/>
        <v>199723</v>
      </c>
      <c r="DF60" s="28">
        <f t="shared" si="179"/>
        <v>1997.23</v>
      </c>
    </row>
    <row r="61" spans="1:110" outlineLevel="2" x14ac:dyDescent="0.25">
      <c r="A61" s="205" t="s">
        <v>93</v>
      </c>
      <c r="B61" s="27"/>
      <c r="C61" s="206">
        <v>0</v>
      </c>
      <c r="D61" s="206">
        <v>0</v>
      </c>
      <c r="E61" s="206">
        <v>2043</v>
      </c>
      <c r="F61" s="206">
        <v>0</v>
      </c>
      <c r="G61" s="206">
        <v>0</v>
      </c>
      <c r="H61" s="206">
        <v>0</v>
      </c>
      <c r="I61" s="206">
        <v>0</v>
      </c>
      <c r="J61" s="206">
        <v>0</v>
      </c>
      <c r="K61" s="206">
        <v>1786</v>
      </c>
      <c r="L61" s="206">
        <v>0</v>
      </c>
      <c r="M61" s="206">
        <v>0</v>
      </c>
      <c r="N61" s="206">
        <v>0</v>
      </c>
      <c r="O61" s="206">
        <v>0</v>
      </c>
      <c r="P61" s="206">
        <v>0</v>
      </c>
      <c r="Q61" s="206">
        <v>0</v>
      </c>
      <c r="R61" s="206">
        <v>0</v>
      </c>
      <c r="S61" s="206">
        <v>0</v>
      </c>
      <c r="T61" s="206">
        <v>0</v>
      </c>
      <c r="U61" s="206">
        <v>1917</v>
      </c>
      <c r="V61" s="206">
        <v>0</v>
      </c>
      <c r="W61" s="206">
        <v>725</v>
      </c>
      <c r="X61" s="206">
        <v>1561</v>
      </c>
      <c r="Y61" s="206">
        <v>0</v>
      </c>
      <c r="Z61" s="206">
        <v>0</v>
      </c>
      <c r="AA61" s="206">
        <v>2379</v>
      </c>
      <c r="AB61" s="206">
        <v>0</v>
      </c>
      <c r="AC61" s="206">
        <v>0</v>
      </c>
      <c r="AD61" s="206">
        <v>0</v>
      </c>
      <c r="AE61" s="206">
        <v>0</v>
      </c>
      <c r="AF61" s="206">
        <v>0</v>
      </c>
      <c r="AG61" s="206">
        <v>2163</v>
      </c>
      <c r="AH61" s="206">
        <v>0</v>
      </c>
      <c r="AI61" s="206">
        <v>0</v>
      </c>
      <c r="AJ61" s="206">
        <v>0</v>
      </c>
      <c r="AK61" s="206">
        <v>0</v>
      </c>
      <c r="AL61" s="206">
        <v>0</v>
      </c>
      <c r="AM61" s="206">
        <v>0</v>
      </c>
      <c r="AN61" s="206">
        <v>1125</v>
      </c>
      <c r="AO61" s="206">
        <v>989</v>
      </c>
      <c r="AP61" s="206">
        <v>0</v>
      </c>
      <c r="AQ61" s="206">
        <v>0</v>
      </c>
      <c r="AR61" s="206">
        <v>0</v>
      </c>
      <c r="AS61" s="206">
        <v>0</v>
      </c>
      <c r="AT61" s="206">
        <v>0</v>
      </c>
      <c r="AU61" s="206">
        <v>1113</v>
      </c>
      <c r="AV61" s="206">
        <v>0</v>
      </c>
      <c r="AW61" s="206">
        <v>0</v>
      </c>
      <c r="AX61" s="206">
        <v>0</v>
      </c>
      <c r="AY61" s="206">
        <v>0</v>
      </c>
      <c r="AZ61" s="206">
        <v>2267</v>
      </c>
      <c r="BA61" s="206">
        <v>0</v>
      </c>
      <c r="BB61" s="206">
        <v>0</v>
      </c>
      <c r="BC61" s="206">
        <v>0</v>
      </c>
      <c r="BD61" s="206">
        <v>0</v>
      </c>
      <c r="BE61" s="206">
        <v>0</v>
      </c>
      <c r="BF61" s="206">
        <v>1073</v>
      </c>
      <c r="BG61" s="206">
        <v>0</v>
      </c>
      <c r="BH61" s="206">
        <v>0</v>
      </c>
      <c r="BI61" s="206">
        <v>1029</v>
      </c>
      <c r="BJ61" s="206">
        <v>856</v>
      </c>
      <c r="BK61" s="206">
        <v>0</v>
      </c>
      <c r="BL61" s="206">
        <v>0</v>
      </c>
      <c r="BM61" s="206">
        <v>0</v>
      </c>
      <c r="BN61" s="206">
        <v>1136</v>
      </c>
      <c r="BO61" s="206">
        <v>1260</v>
      </c>
      <c r="BP61" s="206">
        <v>0</v>
      </c>
      <c r="BQ61" s="206">
        <v>0</v>
      </c>
      <c r="BR61" s="206">
        <v>0</v>
      </c>
      <c r="BS61" s="206">
        <v>620</v>
      </c>
      <c r="BT61" s="206">
        <v>0</v>
      </c>
      <c r="BU61" s="206">
        <v>2265</v>
      </c>
      <c r="BV61" s="206">
        <v>0</v>
      </c>
      <c r="BW61" s="206">
        <v>1919</v>
      </c>
      <c r="BX61" s="206">
        <v>0</v>
      </c>
      <c r="BY61" s="206">
        <v>0</v>
      </c>
      <c r="BZ61" s="206">
        <v>0</v>
      </c>
      <c r="CA61" s="206">
        <v>2152</v>
      </c>
      <c r="CB61" s="206">
        <v>1746</v>
      </c>
      <c r="CC61" s="206">
        <v>0</v>
      </c>
      <c r="CD61" s="206">
        <v>2173</v>
      </c>
      <c r="CE61" s="206">
        <v>2187</v>
      </c>
      <c r="CF61" s="206">
        <v>0</v>
      </c>
      <c r="CG61" s="206">
        <v>0</v>
      </c>
      <c r="CH61" s="206">
        <v>0</v>
      </c>
      <c r="CI61" s="206">
        <v>0</v>
      </c>
      <c r="CJ61" s="206">
        <v>2356</v>
      </c>
      <c r="CK61" s="206">
        <v>0</v>
      </c>
      <c r="CL61" s="206">
        <v>1920</v>
      </c>
      <c r="CM61" s="206">
        <v>0</v>
      </c>
      <c r="CN61" s="206">
        <v>0</v>
      </c>
      <c r="CO61" s="206">
        <v>1165</v>
      </c>
      <c r="CP61" s="206">
        <v>0</v>
      </c>
      <c r="CQ61" s="206">
        <v>0</v>
      </c>
      <c r="CR61" s="206">
        <v>947</v>
      </c>
      <c r="CS61" s="206">
        <v>2269</v>
      </c>
      <c r="CT61" s="206">
        <v>0</v>
      </c>
      <c r="CU61" s="206">
        <v>0</v>
      </c>
      <c r="CV61" s="206">
        <v>0</v>
      </c>
      <c r="CW61" s="207"/>
      <c r="CX61" s="208"/>
      <c r="CY61" s="208"/>
      <c r="CZ61" s="208"/>
      <c r="DA61" s="208"/>
      <c r="DB61" s="208"/>
      <c r="DC61" s="208"/>
      <c r="DD61" s="208"/>
      <c r="DE61" s="28">
        <f t="shared" si="178"/>
        <v>45141</v>
      </c>
      <c r="DF61" s="28">
        <f t="shared" si="179"/>
        <v>451.41</v>
      </c>
    </row>
    <row r="62" spans="1:110" outlineLevel="2" x14ac:dyDescent="0.25">
      <c r="A62" s="205" t="s">
        <v>94</v>
      </c>
      <c r="B62" s="27"/>
      <c r="C62" s="206">
        <v>0</v>
      </c>
      <c r="D62" s="206">
        <v>382</v>
      </c>
      <c r="E62" s="206">
        <v>0</v>
      </c>
      <c r="F62" s="206">
        <v>0</v>
      </c>
      <c r="G62" s="206">
        <v>1306</v>
      </c>
      <c r="H62" s="206">
        <v>1202</v>
      </c>
      <c r="I62" s="206">
        <v>0</v>
      </c>
      <c r="J62" s="206">
        <v>1652</v>
      </c>
      <c r="K62" s="206">
        <v>0</v>
      </c>
      <c r="L62" s="206">
        <v>1648</v>
      </c>
      <c r="M62" s="206">
        <v>0</v>
      </c>
      <c r="N62" s="206">
        <v>0</v>
      </c>
      <c r="O62" s="206">
        <v>0</v>
      </c>
      <c r="P62" s="206">
        <v>952</v>
      </c>
      <c r="Q62" s="206">
        <v>312</v>
      </c>
      <c r="R62" s="206">
        <v>0</v>
      </c>
      <c r="S62" s="206">
        <v>1713</v>
      </c>
      <c r="T62" s="206">
        <v>0</v>
      </c>
      <c r="U62" s="206">
        <v>0</v>
      </c>
      <c r="V62" s="206">
        <v>0</v>
      </c>
      <c r="W62" s="206">
        <v>0</v>
      </c>
      <c r="X62" s="206">
        <v>1477</v>
      </c>
      <c r="Y62" s="206">
        <v>1600</v>
      </c>
      <c r="Z62" s="206">
        <v>0</v>
      </c>
      <c r="AA62" s="206">
        <v>0</v>
      </c>
      <c r="AB62" s="206">
        <v>0</v>
      </c>
      <c r="AC62" s="206">
        <v>0</v>
      </c>
      <c r="AD62" s="206">
        <v>0</v>
      </c>
      <c r="AE62" s="206">
        <v>0</v>
      </c>
      <c r="AF62" s="206">
        <v>0</v>
      </c>
      <c r="AG62" s="206">
        <v>0</v>
      </c>
      <c r="AH62" s="206">
        <v>0</v>
      </c>
      <c r="AI62" s="206">
        <v>1728</v>
      </c>
      <c r="AJ62" s="206">
        <v>390</v>
      </c>
      <c r="AK62" s="206">
        <v>0</v>
      </c>
      <c r="AL62" s="206">
        <v>0</v>
      </c>
      <c r="AM62" s="206">
        <v>0</v>
      </c>
      <c r="AN62" s="206">
        <v>0</v>
      </c>
      <c r="AO62" s="206">
        <v>866</v>
      </c>
      <c r="AP62" s="206">
        <v>0</v>
      </c>
      <c r="AQ62" s="206">
        <v>0</v>
      </c>
      <c r="AR62" s="206">
        <v>1067</v>
      </c>
      <c r="AS62" s="206">
        <v>849</v>
      </c>
      <c r="AT62" s="206">
        <v>0</v>
      </c>
      <c r="AU62" s="206">
        <v>0</v>
      </c>
      <c r="AV62" s="206">
        <v>0</v>
      </c>
      <c r="AW62" s="206">
        <v>0</v>
      </c>
      <c r="AX62" s="206">
        <v>0</v>
      </c>
      <c r="AY62" s="206">
        <v>0</v>
      </c>
      <c r="AZ62" s="206">
        <v>510</v>
      </c>
      <c r="BA62" s="206">
        <v>0</v>
      </c>
      <c r="BB62" s="206">
        <v>0</v>
      </c>
      <c r="BC62" s="206">
        <v>1176</v>
      </c>
      <c r="BD62" s="206">
        <v>0</v>
      </c>
      <c r="BE62" s="206">
        <v>0</v>
      </c>
      <c r="BF62" s="206">
        <v>0</v>
      </c>
      <c r="BG62" s="206">
        <v>1072</v>
      </c>
      <c r="BH62" s="206">
        <v>1729</v>
      </c>
      <c r="BI62" s="206">
        <v>0</v>
      </c>
      <c r="BJ62" s="206">
        <v>1224</v>
      </c>
      <c r="BK62" s="206">
        <v>0</v>
      </c>
      <c r="BL62" s="206">
        <v>0</v>
      </c>
      <c r="BM62" s="206">
        <v>1124</v>
      </c>
      <c r="BN62" s="206">
        <v>938</v>
      </c>
      <c r="BO62" s="206">
        <v>0</v>
      </c>
      <c r="BP62" s="206">
        <v>0</v>
      </c>
      <c r="BQ62" s="206">
        <v>0</v>
      </c>
      <c r="BR62" s="206">
        <v>0</v>
      </c>
      <c r="BS62" s="206">
        <v>0</v>
      </c>
      <c r="BT62" s="206">
        <v>0</v>
      </c>
      <c r="BU62" s="206">
        <v>1068</v>
      </c>
      <c r="BV62" s="206">
        <v>1012</v>
      </c>
      <c r="BW62" s="206">
        <v>0</v>
      </c>
      <c r="BX62" s="206">
        <v>0</v>
      </c>
      <c r="BY62" s="206">
        <v>0</v>
      </c>
      <c r="BZ62" s="206">
        <v>0</v>
      </c>
      <c r="CA62" s="206">
        <v>1052</v>
      </c>
      <c r="CB62" s="206">
        <v>1200</v>
      </c>
      <c r="CC62" s="206">
        <v>0</v>
      </c>
      <c r="CD62" s="206">
        <v>0</v>
      </c>
      <c r="CE62" s="206">
        <v>0</v>
      </c>
      <c r="CF62" s="206">
        <v>0</v>
      </c>
      <c r="CG62" s="206">
        <v>0</v>
      </c>
      <c r="CH62" s="206">
        <v>0</v>
      </c>
      <c r="CI62" s="206">
        <v>0</v>
      </c>
      <c r="CJ62" s="206">
        <v>0</v>
      </c>
      <c r="CK62" s="206">
        <v>0</v>
      </c>
      <c r="CL62" s="206">
        <v>0</v>
      </c>
      <c r="CM62" s="206">
        <v>0</v>
      </c>
      <c r="CN62" s="206">
        <v>0</v>
      </c>
      <c r="CO62" s="206">
        <v>0</v>
      </c>
      <c r="CP62" s="206">
        <v>0</v>
      </c>
      <c r="CQ62" s="206">
        <v>0</v>
      </c>
      <c r="CR62" s="206">
        <v>0</v>
      </c>
      <c r="CS62" s="206">
        <v>0</v>
      </c>
      <c r="CT62" s="206">
        <v>0</v>
      </c>
      <c r="CU62" s="206">
        <v>0</v>
      </c>
      <c r="CV62" s="206">
        <v>0</v>
      </c>
      <c r="CW62" s="207"/>
      <c r="CX62" s="207"/>
      <c r="CY62" s="207"/>
      <c r="CZ62" s="207"/>
      <c r="DA62" s="207"/>
      <c r="DB62" s="207"/>
      <c r="DC62" s="207"/>
      <c r="DD62" s="207"/>
      <c r="DE62" s="28">
        <f t="shared" si="178"/>
        <v>29249</v>
      </c>
      <c r="DF62" s="28">
        <f t="shared" si="179"/>
        <v>292.49</v>
      </c>
    </row>
    <row r="63" spans="1:110" outlineLevel="1" x14ac:dyDescent="0.25">
      <c r="A63" s="41" t="s">
        <v>30</v>
      </c>
      <c r="B63" s="27"/>
      <c r="C63" s="43">
        <f t="shared" ref="C63:AH63" si="185" xml:space="preserve"> SUMIF(C58:C62,"&gt;0")</f>
        <v>20618</v>
      </c>
      <c r="D63" s="43">
        <f t="shared" si="185"/>
        <v>19148</v>
      </c>
      <c r="E63" s="43">
        <f t="shared" si="185"/>
        <v>31228</v>
      </c>
      <c r="F63" s="43">
        <f t="shared" si="185"/>
        <v>14050</v>
      </c>
      <c r="G63" s="43">
        <f t="shared" si="185"/>
        <v>22962</v>
      </c>
      <c r="H63" s="43">
        <f t="shared" si="185"/>
        <v>15591</v>
      </c>
      <c r="I63" s="43">
        <f t="shared" si="185"/>
        <v>16783</v>
      </c>
      <c r="J63" s="43">
        <f t="shared" si="185"/>
        <v>29425</v>
      </c>
      <c r="K63" s="43">
        <f t="shared" si="185"/>
        <v>36276</v>
      </c>
      <c r="L63" s="43">
        <f t="shared" si="185"/>
        <v>27761</v>
      </c>
      <c r="M63" s="43">
        <f t="shared" si="185"/>
        <v>19378</v>
      </c>
      <c r="N63" s="43">
        <f t="shared" si="185"/>
        <v>17147</v>
      </c>
      <c r="O63" s="43">
        <f t="shared" si="185"/>
        <v>19809</v>
      </c>
      <c r="P63" s="43">
        <f t="shared" si="185"/>
        <v>19466</v>
      </c>
      <c r="Q63" s="43">
        <f t="shared" si="185"/>
        <v>25475</v>
      </c>
      <c r="R63" s="43">
        <f t="shared" si="185"/>
        <v>15740</v>
      </c>
      <c r="S63" s="43">
        <f t="shared" si="185"/>
        <v>27415</v>
      </c>
      <c r="T63" s="43">
        <f t="shared" si="185"/>
        <v>23657</v>
      </c>
      <c r="U63" s="43">
        <f t="shared" si="185"/>
        <v>26459</v>
      </c>
      <c r="V63" s="43">
        <f t="shared" si="185"/>
        <v>24489</v>
      </c>
      <c r="W63" s="43">
        <f t="shared" si="185"/>
        <v>16939</v>
      </c>
      <c r="X63" s="43">
        <f t="shared" si="185"/>
        <v>31775</v>
      </c>
      <c r="Y63" s="43">
        <f t="shared" si="185"/>
        <v>30103</v>
      </c>
      <c r="Z63" s="43">
        <f t="shared" si="185"/>
        <v>25934</v>
      </c>
      <c r="AA63" s="43">
        <f t="shared" si="185"/>
        <v>23385</v>
      </c>
      <c r="AB63" s="43">
        <f t="shared" si="185"/>
        <v>19719</v>
      </c>
      <c r="AC63" s="43">
        <f t="shared" si="185"/>
        <v>23240</v>
      </c>
      <c r="AD63" s="43">
        <f t="shared" si="185"/>
        <v>24033</v>
      </c>
      <c r="AE63" s="43">
        <f t="shared" si="185"/>
        <v>30073</v>
      </c>
      <c r="AF63" s="43">
        <f t="shared" si="185"/>
        <v>16534</v>
      </c>
      <c r="AG63" s="43">
        <f t="shared" si="185"/>
        <v>29935</v>
      </c>
      <c r="AH63" s="43">
        <f t="shared" si="185"/>
        <v>29116</v>
      </c>
      <c r="AI63" s="43">
        <f t="shared" ref="AI63:BN63" si="186" xml:space="preserve"> SUMIF(AI58:AI62,"&gt;0")</f>
        <v>30395</v>
      </c>
      <c r="AJ63" s="43">
        <f t="shared" si="186"/>
        <v>19721</v>
      </c>
      <c r="AK63" s="43">
        <f t="shared" si="186"/>
        <v>25570</v>
      </c>
      <c r="AL63" s="43">
        <f t="shared" si="186"/>
        <v>20851</v>
      </c>
      <c r="AM63" s="43">
        <f t="shared" si="186"/>
        <v>15732</v>
      </c>
      <c r="AN63" s="43">
        <f t="shared" si="186"/>
        <v>26295</v>
      </c>
      <c r="AO63" s="43">
        <f t="shared" si="186"/>
        <v>26588</v>
      </c>
      <c r="AP63" s="43">
        <f t="shared" si="186"/>
        <v>19593</v>
      </c>
      <c r="AQ63" s="43">
        <f t="shared" si="186"/>
        <v>28231</v>
      </c>
      <c r="AR63" s="43">
        <f t="shared" si="186"/>
        <v>29520</v>
      </c>
      <c r="AS63" s="43">
        <f t="shared" si="186"/>
        <v>22843</v>
      </c>
      <c r="AT63" s="43">
        <f t="shared" si="186"/>
        <v>10866</v>
      </c>
      <c r="AU63" s="43">
        <f t="shared" si="186"/>
        <v>31447</v>
      </c>
      <c r="AV63" s="43">
        <f t="shared" si="186"/>
        <v>25344</v>
      </c>
      <c r="AW63" s="43">
        <f t="shared" si="186"/>
        <v>19273</v>
      </c>
      <c r="AX63" s="43">
        <f t="shared" si="186"/>
        <v>19695</v>
      </c>
      <c r="AY63" s="43">
        <f t="shared" si="186"/>
        <v>17478</v>
      </c>
      <c r="AZ63" s="43">
        <f t="shared" si="186"/>
        <v>31923</v>
      </c>
      <c r="BA63" s="43">
        <f t="shared" si="186"/>
        <v>31779</v>
      </c>
      <c r="BB63" s="43">
        <f t="shared" si="186"/>
        <v>23404</v>
      </c>
      <c r="BC63" s="43">
        <f t="shared" si="186"/>
        <v>17662</v>
      </c>
      <c r="BD63" s="43">
        <f t="shared" si="186"/>
        <v>16891</v>
      </c>
      <c r="BE63" s="43">
        <f t="shared" si="186"/>
        <v>17514</v>
      </c>
      <c r="BF63" s="43">
        <f t="shared" si="186"/>
        <v>24721</v>
      </c>
      <c r="BG63" s="43">
        <f t="shared" si="186"/>
        <v>25369</v>
      </c>
      <c r="BH63" s="43">
        <f t="shared" si="186"/>
        <v>31535</v>
      </c>
      <c r="BI63" s="43">
        <f t="shared" si="186"/>
        <v>19387</v>
      </c>
      <c r="BJ63" s="43">
        <f t="shared" si="186"/>
        <v>20690</v>
      </c>
      <c r="BK63" s="43">
        <f t="shared" si="186"/>
        <v>25654</v>
      </c>
      <c r="BL63" s="43">
        <f t="shared" si="186"/>
        <v>17380</v>
      </c>
      <c r="BM63" s="43">
        <f t="shared" si="186"/>
        <v>21100</v>
      </c>
      <c r="BN63" s="43">
        <f t="shared" si="186"/>
        <v>19145</v>
      </c>
      <c r="BO63" s="43">
        <f t="shared" ref="BO63:CT63" si="187" xml:space="preserve"> SUMIF(BO58:BO62,"&gt;0")</f>
        <v>15505</v>
      </c>
      <c r="BP63" s="43">
        <f t="shared" si="187"/>
        <v>21546</v>
      </c>
      <c r="BQ63" s="43">
        <f t="shared" si="187"/>
        <v>26498</v>
      </c>
      <c r="BR63" s="43">
        <f t="shared" si="187"/>
        <v>18802</v>
      </c>
      <c r="BS63" s="43">
        <f t="shared" si="187"/>
        <v>27649</v>
      </c>
      <c r="BT63" s="43">
        <f t="shared" si="187"/>
        <v>29841</v>
      </c>
      <c r="BU63" s="43">
        <f t="shared" si="187"/>
        <v>24463</v>
      </c>
      <c r="BV63" s="43">
        <f t="shared" si="187"/>
        <v>20726</v>
      </c>
      <c r="BW63" s="43">
        <f t="shared" si="187"/>
        <v>27001</v>
      </c>
      <c r="BX63" s="43">
        <f t="shared" si="187"/>
        <v>25316</v>
      </c>
      <c r="BY63" s="43">
        <f t="shared" si="187"/>
        <v>15359</v>
      </c>
      <c r="BZ63" s="43">
        <f t="shared" si="187"/>
        <v>32205</v>
      </c>
      <c r="CA63" s="43">
        <f t="shared" si="187"/>
        <v>26623</v>
      </c>
      <c r="CB63" s="43">
        <f t="shared" si="187"/>
        <v>30241</v>
      </c>
      <c r="CC63" s="43">
        <f t="shared" si="187"/>
        <v>17326</v>
      </c>
      <c r="CD63" s="43">
        <f t="shared" si="187"/>
        <v>27008</v>
      </c>
      <c r="CE63" s="43">
        <f t="shared" si="187"/>
        <v>28065</v>
      </c>
      <c r="CF63" s="43">
        <f t="shared" si="187"/>
        <v>24147</v>
      </c>
      <c r="CG63" s="43">
        <f t="shared" si="187"/>
        <v>24253</v>
      </c>
      <c r="CH63" s="43">
        <f t="shared" si="187"/>
        <v>10849</v>
      </c>
      <c r="CI63" s="43">
        <f t="shared" si="187"/>
        <v>22570</v>
      </c>
      <c r="CJ63" s="43">
        <f t="shared" si="187"/>
        <v>26300</v>
      </c>
      <c r="CK63" s="43">
        <f t="shared" si="187"/>
        <v>22610</v>
      </c>
      <c r="CL63" s="43">
        <f t="shared" si="187"/>
        <v>20977</v>
      </c>
      <c r="CM63" s="43">
        <f t="shared" si="187"/>
        <v>25197</v>
      </c>
      <c r="CN63" s="43">
        <f t="shared" si="187"/>
        <v>21594</v>
      </c>
      <c r="CO63" s="43">
        <f t="shared" si="187"/>
        <v>28092</v>
      </c>
      <c r="CP63" s="43">
        <f t="shared" si="187"/>
        <v>16828</v>
      </c>
      <c r="CQ63" s="43">
        <f t="shared" si="187"/>
        <v>17589</v>
      </c>
      <c r="CR63" s="43">
        <f t="shared" si="187"/>
        <v>28011</v>
      </c>
      <c r="CS63" s="43">
        <f t="shared" si="187"/>
        <v>32466</v>
      </c>
      <c r="CT63" s="43">
        <f t="shared" si="187"/>
        <v>23515</v>
      </c>
      <c r="CU63" s="43">
        <f t="shared" ref="CU63:DD63" si="188" xml:space="preserve"> SUMIF(CU58:CU62,"&gt;0")</f>
        <v>24070</v>
      </c>
      <c r="CV63" s="43">
        <f t="shared" si="188"/>
        <v>23024</v>
      </c>
      <c r="CW63" s="43">
        <f t="shared" si="188"/>
        <v>14661</v>
      </c>
      <c r="CX63" s="43">
        <f t="shared" si="188"/>
        <v>17589</v>
      </c>
      <c r="CY63" s="43">
        <f t="shared" si="188"/>
        <v>28011</v>
      </c>
      <c r="CZ63" s="43">
        <f t="shared" si="188"/>
        <v>32466</v>
      </c>
      <c r="DA63" s="43">
        <f t="shared" si="188"/>
        <v>23515</v>
      </c>
      <c r="DB63" s="43">
        <f t="shared" si="188"/>
        <v>24070</v>
      </c>
      <c r="DC63" s="43">
        <f t="shared" si="188"/>
        <v>23024</v>
      </c>
      <c r="DD63" s="43">
        <f t="shared" si="188"/>
        <v>14661</v>
      </c>
      <c r="DE63" s="42">
        <f t="shared" si="178"/>
        <v>2471522</v>
      </c>
      <c r="DF63" s="42">
        <f t="shared" si="179"/>
        <v>24715.22</v>
      </c>
    </row>
    <row r="64" spans="1:110" outlineLevel="2" x14ac:dyDescent="0.25">
      <c r="A64" s="88" t="s">
        <v>31</v>
      </c>
      <c r="B64" s="27"/>
      <c r="C64" s="143">
        <v>3469</v>
      </c>
      <c r="D64" s="143">
        <v>3578</v>
      </c>
      <c r="E64" s="143">
        <v>4431</v>
      </c>
      <c r="F64" s="143">
        <v>4186</v>
      </c>
      <c r="G64" s="143">
        <v>3819</v>
      </c>
      <c r="H64" s="143">
        <v>4288</v>
      </c>
      <c r="I64" s="143">
        <v>4185</v>
      </c>
      <c r="J64" s="143">
        <v>4108</v>
      </c>
      <c r="K64" s="143">
        <v>3681</v>
      </c>
      <c r="L64" s="143">
        <v>4237</v>
      </c>
      <c r="M64" s="143">
        <v>3677</v>
      </c>
      <c r="N64" s="143">
        <v>3892</v>
      </c>
      <c r="O64" s="143">
        <v>3584</v>
      </c>
      <c r="P64" s="143">
        <v>3842</v>
      </c>
      <c r="Q64" s="143">
        <v>4201</v>
      </c>
      <c r="R64" s="143">
        <v>3050</v>
      </c>
      <c r="S64" s="143">
        <v>3256</v>
      </c>
      <c r="T64" s="143">
        <v>3024</v>
      </c>
      <c r="U64" s="143">
        <v>3945</v>
      </c>
      <c r="V64" s="143">
        <v>3535</v>
      </c>
      <c r="W64" s="143">
        <v>3616</v>
      </c>
      <c r="X64" s="143">
        <v>3261</v>
      </c>
      <c r="Y64" s="143">
        <v>4064</v>
      </c>
      <c r="Z64" s="143">
        <v>3439</v>
      </c>
      <c r="AA64" s="143">
        <v>3253</v>
      </c>
      <c r="AB64" s="143">
        <v>3599</v>
      </c>
      <c r="AC64" s="143">
        <v>3127</v>
      </c>
      <c r="AD64" s="143">
        <v>3577</v>
      </c>
      <c r="AE64" s="143">
        <v>3243</v>
      </c>
      <c r="AF64" s="143">
        <v>3567</v>
      </c>
      <c r="AG64" s="143">
        <v>4480</v>
      </c>
      <c r="AH64" s="143">
        <v>3516</v>
      </c>
      <c r="AI64" s="143">
        <v>3900</v>
      </c>
      <c r="AJ64" s="143">
        <v>3170</v>
      </c>
      <c r="AK64" s="143">
        <v>3525</v>
      </c>
      <c r="AL64" s="143">
        <v>3051</v>
      </c>
      <c r="AM64" s="143">
        <v>3201</v>
      </c>
      <c r="AN64" s="143">
        <v>3262</v>
      </c>
      <c r="AO64" s="143">
        <v>3754</v>
      </c>
      <c r="AP64" s="143">
        <v>3528</v>
      </c>
      <c r="AQ64" s="143">
        <v>4237</v>
      </c>
      <c r="AR64" s="143">
        <v>3063</v>
      </c>
      <c r="AS64" s="143">
        <v>4041</v>
      </c>
      <c r="AT64" s="143">
        <v>4184</v>
      </c>
      <c r="AU64" s="143">
        <v>3788</v>
      </c>
      <c r="AV64" s="143">
        <v>3338</v>
      </c>
      <c r="AW64" s="143">
        <v>3312</v>
      </c>
      <c r="AX64" s="143">
        <v>3603</v>
      </c>
      <c r="AY64" s="143">
        <v>4354</v>
      </c>
      <c r="AZ64" s="143">
        <v>4425</v>
      </c>
      <c r="BA64" s="143">
        <v>4499</v>
      </c>
      <c r="BB64" s="143">
        <v>3558</v>
      </c>
      <c r="BC64" s="143">
        <v>4143</v>
      </c>
      <c r="BD64" s="143">
        <v>4175</v>
      </c>
      <c r="BE64" s="143">
        <v>4351</v>
      </c>
      <c r="BF64" s="143">
        <v>3286</v>
      </c>
      <c r="BG64" s="143">
        <v>3530</v>
      </c>
      <c r="BH64" s="143">
        <v>3561</v>
      </c>
      <c r="BI64" s="143">
        <v>3330</v>
      </c>
      <c r="BJ64" s="143">
        <v>3409</v>
      </c>
      <c r="BK64" s="143">
        <v>4154</v>
      </c>
      <c r="BL64" s="143">
        <v>3026</v>
      </c>
      <c r="BM64" s="143">
        <v>4438</v>
      </c>
      <c r="BN64" s="143">
        <v>3959</v>
      </c>
      <c r="BO64" s="143">
        <v>3322</v>
      </c>
      <c r="BP64" s="143">
        <v>3948</v>
      </c>
      <c r="BQ64" s="143">
        <v>4080</v>
      </c>
      <c r="BR64" s="143">
        <v>3955</v>
      </c>
      <c r="BS64" s="143">
        <v>3205</v>
      </c>
      <c r="BT64" s="143">
        <v>3267</v>
      </c>
      <c r="BU64" s="143">
        <v>4319</v>
      </c>
      <c r="BV64" s="143">
        <v>3985</v>
      </c>
      <c r="BW64" s="143">
        <v>4246</v>
      </c>
      <c r="BX64" s="143">
        <v>4313</v>
      </c>
      <c r="BY64" s="143">
        <v>3105</v>
      </c>
      <c r="BZ64" s="143">
        <v>3157</v>
      </c>
      <c r="CA64" s="143">
        <v>4323</v>
      </c>
      <c r="CB64" s="143">
        <v>4131</v>
      </c>
      <c r="CC64" s="143">
        <v>4238</v>
      </c>
      <c r="CD64" s="143">
        <v>4467</v>
      </c>
      <c r="CE64" s="143">
        <v>3645</v>
      </c>
      <c r="CF64" s="143">
        <v>4440</v>
      </c>
      <c r="CG64" s="143">
        <v>4047</v>
      </c>
      <c r="CH64" s="143">
        <v>3646</v>
      </c>
      <c r="CI64" s="143">
        <v>3553</v>
      </c>
      <c r="CJ64" s="143">
        <v>3681</v>
      </c>
      <c r="CK64" s="143">
        <v>3398</v>
      </c>
      <c r="CL64" s="143">
        <v>3096</v>
      </c>
      <c r="CM64" s="143">
        <v>3978</v>
      </c>
      <c r="CN64" s="143">
        <v>3992</v>
      </c>
      <c r="CO64" s="143">
        <v>3282</v>
      </c>
      <c r="CP64" s="143">
        <v>3637</v>
      </c>
      <c r="CQ64" s="143">
        <v>3275</v>
      </c>
      <c r="CR64" s="143">
        <v>3040</v>
      </c>
      <c r="CS64" s="143">
        <v>4194</v>
      </c>
      <c r="CT64" s="143">
        <v>3780</v>
      </c>
      <c r="CU64" s="143">
        <v>3425</v>
      </c>
      <c r="CV64" s="143">
        <v>3066</v>
      </c>
      <c r="CW64" s="91">
        <v>4138</v>
      </c>
      <c r="CX64" s="91">
        <v>3978</v>
      </c>
      <c r="CY64" s="91">
        <v>3992</v>
      </c>
      <c r="CZ64" s="91">
        <v>3282</v>
      </c>
      <c r="DA64" s="91">
        <v>3637</v>
      </c>
      <c r="DB64" s="91">
        <v>3275</v>
      </c>
      <c r="DC64" s="91">
        <v>3040</v>
      </c>
      <c r="DD64" s="91">
        <v>3425</v>
      </c>
      <c r="DE64" s="28">
        <f t="shared" si="178"/>
        <v>393888</v>
      </c>
      <c r="DF64" s="28">
        <f t="shared" si="179"/>
        <v>3938.88</v>
      </c>
    </row>
    <row r="65" spans="1:110" outlineLevel="2" x14ac:dyDescent="0.25">
      <c r="A65" s="88" t="s">
        <v>32</v>
      </c>
      <c r="B65" s="27"/>
      <c r="C65" s="143">
        <v>0</v>
      </c>
      <c r="D65" s="143">
        <v>0</v>
      </c>
      <c r="E65" s="143">
        <v>542</v>
      </c>
      <c r="F65" s="143">
        <v>0</v>
      </c>
      <c r="G65" s="143">
        <v>0</v>
      </c>
      <c r="H65" s="143">
        <v>0</v>
      </c>
      <c r="I65" s="143">
        <v>1030</v>
      </c>
      <c r="J65" s="143">
        <v>0</v>
      </c>
      <c r="K65" s="143">
        <v>0</v>
      </c>
      <c r="L65" s="143">
        <v>1679</v>
      </c>
      <c r="M65" s="143">
        <v>0</v>
      </c>
      <c r="N65" s="143">
        <v>0</v>
      </c>
      <c r="O65" s="143">
        <v>0</v>
      </c>
      <c r="P65" s="143">
        <v>0</v>
      </c>
      <c r="Q65" s="143">
        <v>0</v>
      </c>
      <c r="R65" s="143">
        <v>1999</v>
      </c>
      <c r="S65" s="143">
        <v>0</v>
      </c>
      <c r="T65" s="143">
        <v>0</v>
      </c>
      <c r="U65" s="143">
        <v>0</v>
      </c>
      <c r="V65" s="143">
        <v>2422</v>
      </c>
      <c r="W65" s="143">
        <v>1869</v>
      </c>
      <c r="X65" s="143">
        <v>2354</v>
      </c>
      <c r="Y65" s="143">
        <v>0</v>
      </c>
      <c r="Z65" s="143">
        <v>1186</v>
      </c>
      <c r="AA65" s="143">
        <v>0</v>
      </c>
      <c r="AB65" s="143">
        <v>1250</v>
      </c>
      <c r="AC65" s="143">
        <v>0</v>
      </c>
      <c r="AD65" s="143">
        <v>0</v>
      </c>
      <c r="AE65" s="143">
        <v>0</v>
      </c>
      <c r="AF65" s="143">
        <v>0</v>
      </c>
      <c r="AG65" s="143">
        <v>1833</v>
      </c>
      <c r="AH65" s="143">
        <v>0</v>
      </c>
      <c r="AI65" s="143">
        <v>0</v>
      </c>
      <c r="AJ65" s="143">
        <v>0</v>
      </c>
      <c r="AK65" s="143">
        <v>2095</v>
      </c>
      <c r="AL65" s="143">
        <v>0</v>
      </c>
      <c r="AM65" s="143">
        <v>2387</v>
      </c>
      <c r="AN65" s="143">
        <v>1189</v>
      </c>
      <c r="AO65" s="143">
        <v>0</v>
      </c>
      <c r="AP65" s="143">
        <v>0</v>
      </c>
      <c r="AQ65" s="143">
        <v>0</v>
      </c>
      <c r="AR65" s="143">
        <v>0</v>
      </c>
      <c r="AS65" s="143">
        <v>1678</v>
      </c>
      <c r="AT65" s="143">
        <v>0</v>
      </c>
      <c r="AU65" s="143">
        <v>0</v>
      </c>
      <c r="AV65" s="143">
        <v>0</v>
      </c>
      <c r="AW65" s="143">
        <v>0</v>
      </c>
      <c r="AX65" s="143">
        <v>0</v>
      </c>
      <c r="AY65" s="143">
        <v>0</v>
      </c>
      <c r="AZ65" s="143">
        <v>2329</v>
      </c>
      <c r="BA65" s="143">
        <v>0</v>
      </c>
      <c r="BB65" s="143">
        <v>2214</v>
      </c>
      <c r="BC65" s="143">
        <v>0</v>
      </c>
      <c r="BD65" s="143">
        <v>0</v>
      </c>
      <c r="BE65" s="143">
        <v>2477</v>
      </c>
      <c r="BF65" s="143">
        <v>2357</v>
      </c>
      <c r="BG65" s="143">
        <v>0</v>
      </c>
      <c r="BH65" s="143">
        <v>0</v>
      </c>
      <c r="BI65" s="143">
        <v>0</v>
      </c>
      <c r="BJ65" s="143">
        <v>0</v>
      </c>
      <c r="BK65" s="143">
        <v>0</v>
      </c>
      <c r="BL65" s="143">
        <v>0</v>
      </c>
      <c r="BM65" s="143">
        <v>0</v>
      </c>
      <c r="BN65" s="143">
        <v>0</v>
      </c>
      <c r="BO65" s="143">
        <v>0</v>
      </c>
      <c r="BP65" s="143">
        <v>1802</v>
      </c>
      <c r="BQ65" s="143">
        <v>631</v>
      </c>
      <c r="BR65" s="143">
        <v>0</v>
      </c>
      <c r="BS65" s="143">
        <v>1097</v>
      </c>
      <c r="BT65" s="143">
        <v>0</v>
      </c>
      <c r="BU65" s="143">
        <v>1724</v>
      </c>
      <c r="BV65" s="143">
        <v>1862</v>
      </c>
      <c r="BW65" s="143">
        <v>838</v>
      </c>
      <c r="BX65" s="143">
        <v>0</v>
      </c>
      <c r="BY65" s="143">
        <v>2069</v>
      </c>
      <c r="BZ65" s="143">
        <v>0</v>
      </c>
      <c r="CA65" s="143">
        <v>0</v>
      </c>
      <c r="CB65" s="143">
        <v>2291</v>
      </c>
      <c r="CC65" s="143">
        <v>0</v>
      </c>
      <c r="CD65" s="143">
        <v>0</v>
      </c>
      <c r="CE65" s="143">
        <v>1170</v>
      </c>
      <c r="CF65" s="143">
        <v>2255</v>
      </c>
      <c r="CG65" s="143">
        <v>0</v>
      </c>
      <c r="CH65" s="143">
        <v>0</v>
      </c>
      <c r="CI65" s="143">
        <v>0</v>
      </c>
      <c r="CJ65" s="143">
        <v>1607</v>
      </c>
      <c r="CK65" s="143">
        <v>0</v>
      </c>
      <c r="CL65" s="143">
        <v>1215</v>
      </c>
      <c r="CM65" s="143">
        <v>0</v>
      </c>
      <c r="CN65" s="143">
        <v>0</v>
      </c>
      <c r="CO65" s="143">
        <v>1986</v>
      </c>
      <c r="CP65" s="143">
        <v>1884</v>
      </c>
      <c r="CQ65" s="143">
        <v>0</v>
      </c>
      <c r="CR65" s="143">
        <v>1121</v>
      </c>
      <c r="CS65" s="143">
        <v>0</v>
      </c>
      <c r="CT65" s="143">
        <v>1723</v>
      </c>
      <c r="CU65" s="143">
        <v>0</v>
      </c>
      <c r="CV65" s="143">
        <v>2380</v>
      </c>
      <c r="CW65" s="90">
        <v>0</v>
      </c>
      <c r="CX65" s="90">
        <v>1884</v>
      </c>
      <c r="CY65" s="90">
        <v>0</v>
      </c>
      <c r="CZ65" s="90">
        <v>1121</v>
      </c>
      <c r="DA65" s="90">
        <v>0</v>
      </c>
      <c r="DB65" s="90">
        <v>1723</v>
      </c>
      <c r="DC65" s="90">
        <v>0</v>
      </c>
      <c r="DD65" s="90">
        <v>2380</v>
      </c>
      <c r="DE65" s="28">
        <f t="shared" ref="DE65:DE70" si="189">SUM(C65:DD65)</f>
        <v>67653</v>
      </c>
      <c r="DF65" s="28">
        <f t="shared" ref="DF65:DF70" si="190" xml:space="preserve"> IFERROR(DE65 / COUNT($C$19:$CX$19),0)</f>
        <v>676.53</v>
      </c>
    </row>
    <row r="66" spans="1:110" outlineLevel="2" x14ac:dyDescent="0.25">
      <c r="A66" s="88" t="s">
        <v>33</v>
      </c>
      <c r="B66" s="27"/>
      <c r="C66" s="143">
        <v>5000</v>
      </c>
      <c r="D66" s="143">
        <v>5000</v>
      </c>
      <c r="E66" s="143">
        <v>5000</v>
      </c>
      <c r="F66" s="143">
        <v>5000</v>
      </c>
      <c r="G66" s="143">
        <v>5000</v>
      </c>
      <c r="H66" s="143">
        <v>5000</v>
      </c>
      <c r="I66" s="143">
        <v>5000</v>
      </c>
      <c r="J66" s="143">
        <v>5000</v>
      </c>
      <c r="K66" s="143">
        <v>5000</v>
      </c>
      <c r="L66" s="143">
        <v>5000</v>
      </c>
      <c r="M66" s="143">
        <v>5000</v>
      </c>
      <c r="N66" s="143">
        <v>5000</v>
      </c>
      <c r="O66" s="143">
        <v>5000</v>
      </c>
      <c r="P66" s="143">
        <v>5000</v>
      </c>
      <c r="Q66" s="143">
        <v>5000</v>
      </c>
      <c r="R66" s="143">
        <v>5000</v>
      </c>
      <c r="S66" s="143">
        <v>5000</v>
      </c>
      <c r="T66" s="143">
        <v>5000</v>
      </c>
      <c r="U66" s="143">
        <v>5000</v>
      </c>
      <c r="V66" s="143">
        <v>5000</v>
      </c>
      <c r="W66" s="143">
        <v>5000</v>
      </c>
      <c r="X66" s="143">
        <v>5000</v>
      </c>
      <c r="Y66" s="143">
        <v>5000</v>
      </c>
      <c r="Z66" s="143">
        <v>5000</v>
      </c>
      <c r="AA66" s="143">
        <v>5000</v>
      </c>
      <c r="AB66" s="143">
        <v>6000</v>
      </c>
      <c r="AC66" s="143">
        <v>6000</v>
      </c>
      <c r="AD66" s="143">
        <v>6000</v>
      </c>
      <c r="AE66" s="143">
        <v>6000</v>
      </c>
      <c r="AF66" s="143">
        <v>6000</v>
      </c>
      <c r="AG66" s="143">
        <v>6000</v>
      </c>
      <c r="AH66" s="143">
        <v>6000</v>
      </c>
      <c r="AI66" s="143">
        <v>6000</v>
      </c>
      <c r="AJ66" s="143">
        <v>6000</v>
      </c>
      <c r="AK66" s="143">
        <v>6000</v>
      </c>
      <c r="AL66" s="143">
        <v>6000</v>
      </c>
      <c r="AM66" s="143">
        <v>6000</v>
      </c>
      <c r="AN66" s="143">
        <v>6000</v>
      </c>
      <c r="AO66" s="143">
        <v>6000</v>
      </c>
      <c r="AP66" s="143">
        <v>6000</v>
      </c>
      <c r="AQ66" s="143">
        <v>6000</v>
      </c>
      <c r="AR66" s="143">
        <v>6000</v>
      </c>
      <c r="AS66" s="143">
        <v>6000</v>
      </c>
      <c r="AT66" s="143">
        <v>6000</v>
      </c>
      <c r="AU66" s="143">
        <v>6000</v>
      </c>
      <c r="AV66" s="143">
        <v>6000</v>
      </c>
      <c r="AW66" s="143">
        <v>6000</v>
      </c>
      <c r="AX66" s="143">
        <v>6000</v>
      </c>
      <c r="AY66" s="143">
        <v>6000</v>
      </c>
      <c r="AZ66" s="143">
        <v>7000</v>
      </c>
      <c r="BA66" s="143">
        <v>7000</v>
      </c>
      <c r="BB66" s="143">
        <v>7000</v>
      </c>
      <c r="BC66" s="143">
        <v>7000</v>
      </c>
      <c r="BD66" s="143">
        <v>7000</v>
      </c>
      <c r="BE66" s="143">
        <v>7000</v>
      </c>
      <c r="BF66" s="143">
        <v>7000</v>
      </c>
      <c r="BG66" s="143">
        <v>7000</v>
      </c>
      <c r="BH66" s="143">
        <v>7000</v>
      </c>
      <c r="BI66" s="143">
        <v>7000</v>
      </c>
      <c r="BJ66" s="143">
        <v>7000</v>
      </c>
      <c r="BK66" s="143">
        <v>7000</v>
      </c>
      <c r="BL66" s="143">
        <v>7000</v>
      </c>
      <c r="BM66" s="143">
        <v>7000</v>
      </c>
      <c r="BN66" s="143">
        <v>7000</v>
      </c>
      <c r="BO66" s="143">
        <v>7000</v>
      </c>
      <c r="BP66" s="143">
        <v>7000</v>
      </c>
      <c r="BQ66" s="143">
        <v>7000</v>
      </c>
      <c r="BR66" s="143">
        <v>7000</v>
      </c>
      <c r="BS66" s="143">
        <v>7000</v>
      </c>
      <c r="BT66" s="143">
        <v>7000</v>
      </c>
      <c r="BU66" s="143">
        <v>7000</v>
      </c>
      <c r="BV66" s="143">
        <v>7000</v>
      </c>
      <c r="BW66" s="143">
        <v>7000</v>
      </c>
      <c r="BX66" s="143">
        <v>8000</v>
      </c>
      <c r="BY66" s="143">
        <v>8000</v>
      </c>
      <c r="BZ66" s="143">
        <v>8000</v>
      </c>
      <c r="CA66" s="143">
        <v>8000</v>
      </c>
      <c r="CB66" s="143">
        <v>8000</v>
      </c>
      <c r="CC66" s="143">
        <v>8000</v>
      </c>
      <c r="CD66" s="143">
        <v>8000</v>
      </c>
      <c r="CE66" s="143">
        <v>8000</v>
      </c>
      <c r="CF66" s="143">
        <v>8000</v>
      </c>
      <c r="CG66" s="143">
        <v>8000</v>
      </c>
      <c r="CH66" s="143">
        <v>8000</v>
      </c>
      <c r="CI66" s="143">
        <v>8000</v>
      </c>
      <c r="CJ66" s="143">
        <v>8000</v>
      </c>
      <c r="CK66" s="143">
        <v>8000</v>
      </c>
      <c r="CL66" s="143">
        <v>8000</v>
      </c>
      <c r="CM66" s="143">
        <v>8000</v>
      </c>
      <c r="CN66" s="143">
        <v>8000</v>
      </c>
      <c r="CO66" s="143">
        <v>8000</v>
      </c>
      <c r="CP66" s="143">
        <v>8000</v>
      </c>
      <c r="CQ66" s="143">
        <v>8000</v>
      </c>
      <c r="CR66" s="143">
        <v>8000</v>
      </c>
      <c r="CS66" s="143">
        <v>8000</v>
      </c>
      <c r="CT66" s="143">
        <v>8000</v>
      </c>
      <c r="CU66" s="143">
        <v>8000</v>
      </c>
      <c r="CV66" s="143">
        <v>8000</v>
      </c>
      <c r="CW66" s="90">
        <v>8000</v>
      </c>
      <c r="CX66" s="90">
        <v>8000</v>
      </c>
      <c r="CY66" s="90">
        <v>8000</v>
      </c>
      <c r="CZ66" s="90">
        <v>8000</v>
      </c>
      <c r="DA66" s="90">
        <v>8000</v>
      </c>
      <c r="DB66" s="90">
        <v>8000</v>
      </c>
      <c r="DC66" s="90">
        <v>8000</v>
      </c>
      <c r="DD66" s="90">
        <v>8000</v>
      </c>
      <c r="DE66" s="28">
        <f>SUM(C66:DD66)</f>
        <v>701000</v>
      </c>
      <c r="DF66" s="28">
        <f xml:space="preserve"> IFERROR(DE66 / COUNT($C$19:$CX$19),0)</f>
        <v>7010</v>
      </c>
    </row>
    <row r="67" spans="1:110" outlineLevel="2" x14ac:dyDescent="0.25">
      <c r="A67" s="88" t="s">
        <v>97</v>
      </c>
      <c r="B67" s="27"/>
      <c r="C67" s="143">
        <v>1679</v>
      </c>
      <c r="D67" s="143">
        <v>1603</v>
      </c>
      <c r="E67" s="143">
        <v>1636</v>
      </c>
      <c r="F67" s="143">
        <v>1521</v>
      </c>
      <c r="G67" s="143">
        <v>1563</v>
      </c>
      <c r="H67" s="143">
        <v>1775</v>
      </c>
      <c r="I67" s="143">
        <v>1556</v>
      </c>
      <c r="J67" s="143">
        <v>1532</v>
      </c>
      <c r="K67" s="143">
        <v>1505</v>
      </c>
      <c r="L67" s="143">
        <v>1640</v>
      </c>
      <c r="M67" s="143">
        <v>1613</v>
      </c>
      <c r="N67" s="143">
        <v>1773</v>
      </c>
      <c r="O67" s="143">
        <v>1516</v>
      </c>
      <c r="P67" s="143">
        <v>1571</v>
      </c>
      <c r="Q67" s="143">
        <v>1643</v>
      </c>
      <c r="R67" s="143">
        <v>1769</v>
      </c>
      <c r="S67" s="143">
        <v>1605</v>
      </c>
      <c r="T67" s="143">
        <v>1550</v>
      </c>
      <c r="U67" s="143">
        <v>1770</v>
      </c>
      <c r="V67" s="143">
        <v>1561</v>
      </c>
      <c r="W67" s="143">
        <v>1724</v>
      </c>
      <c r="X67" s="143">
        <v>1613</v>
      </c>
      <c r="Y67" s="143">
        <v>1791</v>
      </c>
      <c r="Z67" s="143">
        <v>1548</v>
      </c>
      <c r="AA67" s="143">
        <v>1607</v>
      </c>
      <c r="AB67" s="143">
        <v>1772</v>
      </c>
      <c r="AC67" s="143">
        <v>1581</v>
      </c>
      <c r="AD67" s="143">
        <v>1772</v>
      </c>
      <c r="AE67" s="143">
        <v>1692</v>
      </c>
      <c r="AF67" s="143">
        <v>1673</v>
      </c>
      <c r="AG67" s="143">
        <v>1537</v>
      </c>
      <c r="AH67" s="143">
        <v>1652</v>
      </c>
      <c r="AI67" s="143">
        <v>1706</v>
      </c>
      <c r="AJ67" s="143">
        <v>1614</v>
      </c>
      <c r="AK67" s="143">
        <v>1753</v>
      </c>
      <c r="AL67" s="143">
        <v>1721</v>
      </c>
      <c r="AM67" s="143">
        <v>1532</v>
      </c>
      <c r="AN67" s="143">
        <v>1668</v>
      </c>
      <c r="AO67" s="143">
        <v>1704</v>
      </c>
      <c r="AP67" s="143">
        <v>1577</v>
      </c>
      <c r="AQ67" s="143">
        <v>1562</v>
      </c>
      <c r="AR67" s="143">
        <v>1586</v>
      </c>
      <c r="AS67" s="143">
        <v>1647</v>
      </c>
      <c r="AT67" s="143">
        <v>1780</v>
      </c>
      <c r="AU67" s="143">
        <v>1511</v>
      </c>
      <c r="AV67" s="143">
        <v>1643</v>
      </c>
      <c r="AW67" s="143">
        <v>1680</v>
      </c>
      <c r="AX67" s="143">
        <v>1545</v>
      </c>
      <c r="AY67" s="143">
        <v>1654</v>
      </c>
      <c r="AZ67" s="143">
        <v>1770</v>
      </c>
      <c r="BA67" s="143">
        <v>1529</v>
      </c>
      <c r="BB67" s="143">
        <v>1655</v>
      </c>
      <c r="BC67" s="143">
        <v>1564</v>
      </c>
      <c r="BD67" s="143">
        <v>1649</v>
      </c>
      <c r="BE67" s="143">
        <v>1607</v>
      </c>
      <c r="BF67" s="143">
        <v>1586</v>
      </c>
      <c r="BG67" s="143">
        <v>1615</v>
      </c>
      <c r="BH67" s="143">
        <v>1777</v>
      </c>
      <c r="BI67" s="143">
        <v>1757</v>
      </c>
      <c r="BJ67" s="143">
        <v>1515</v>
      </c>
      <c r="BK67" s="143">
        <v>1590</v>
      </c>
      <c r="BL67" s="143">
        <v>1674</v>
      </c>
      <c r="BM67" s="143">
        <v>1572</v>
      </c>
      <c r="BN67" s="143">
        <v>1726</v>
      </c>
      <c r="BO67" s="143">
        <v>1687</v>
      </c>
      <c r="BP67" s="143">
        <v>1651</v>
      </c>
      <c r="BQ67" s="143">
        <v>1662</v>
      </c>
      <c r="BR67" s="143">
        <v>1631</v>
      </c>
      <c r="BS67" s="143">
        <v>1692</v>
      </c>
      <c r="BT67" s="143">
        <v>1750</v>
      </c>
      <c r="BU67" s="143">
        <v>1627</v>
      </c>
      <c r="BV67" s="143">
        <v>1584</v>
      </c>
      <c r="BW67" s="143">
        <v>1540</v>
      </c>
      <c r="BX67" s="143">
        <v>1737</v>
      </c>
      <c r="BY67" s="143">
        <v>1671</v>
      </c>
      <c r="BZ67" s="143">
        <v>1700</v>
      </c>
      <c r="CA67" s="143">
        <v>1783</v>
      </c>
      <c r="CB67" s="143">
        <v>1700</v>
      </c>
      <c r="CC67" s="143">
        <v>1588</v>
      </c>
      <c r="CD67" s="143">
        <v>1582</v>
      </c>
      <c r="CE67" s="143">
        <v>1577</v>
      </c>
      <c r="CF67" s="143">
        <v>1597</v>
      </c>
      <c r="CG67" s="143">
        <v>1607</v>
      </c>
      <c r="CH67" s="143">
        <v>1588</v>
      </c>
      <c r="CI67" s="143">
        <v>1509</v>
      </c>
      <c r="CJ67" s="143">
        <v>1581</v>
      </c>
      <c r="CK67" s="143">
        <v>1680</v>
      </c>
      <c r="CL67" s="143">
        <v>1537</v>
      </c>
      <c r="CM67" s="143">
        <v>1503</v>
      </c>
      <c r="CN67" s="143">
        <v>1706</v>
      </c>
      <c r="CO67" s="143">
        <v>1517</v>
      </c>
      <c r="CP67" s="143">
        <v>1641</v>
      </c>
      <c r="CQ67" s="143">
        <v>1773</v>
      </c>
      <c r="CR67" s="143">
        <v>1614</v>
      </c>
      <c r="CS67" s="143">
        <v>1555</v>
      </c>
      <c r="CT67" s="143">
        <v>1640</v>
      </c>
      <c r="CU67" s="143">
        <v>1751</v>
      </c>
      <c r="CV67" s="143">
        <v>1616</v>
      </c>
      <c r="CW67" s="90">
        <v>1751</v>
      </c>
      <c r="CX67" s="90">
        <v>1641</v>
      </c>
      <c r="CY67" s="92">
        <v>1773</v>
      </c>
      <c r="CZ67" s="92">
        <v>1614</v>
      </c>
      <c r="DA67" s="92">
        <v>1555</v>
      </c>
      <c r="DB67" s="92">
        <v>1640</v>
      </c>
      <c r="DC67" s="92">
        <v>1751</v>
      </c>
      <c r="DD67" s="92">
        <v>1503</v>
      </c>
      <c r="DE67" s="28">
        <f t="shared" si="189"/>
        <v>173617</v>
      </c>
      <c r="DF67" s="28">
        <f t="shared" si="190"/>
        <v>1736.17</v>
      </c>
    </row>
    <row r="68" spans="1:110" outlineLevel="2" x14ac:dyDescent="0.25">
      <c r="A68" s="88" t="s">
        <v>95</v>
      </c>
      <c r="B68" s="27"/>
      <c r="C68" s="143">
        <v>1100</v>
      </c>
      <c r="D68" s="143">
        <v>1077</v>
      </c>
      <c r="E68" s="143">
        <v>1195</v>
      </c>
      <c r="F68" s="143">
        <v>1187</v>
      </c>
      <c r="G68" s="143">
        <v>1103</v>
      </c>
      <c r="H68" s="143">
        <v>990</v>
      </c>
      <c r="I68" s="143">
        <v>1024</v>
      </c>
      <c r="J68" s="143">
        <v>1138</v>
      </c>
      <c r="K68" s="143">
        <v>976</v>
      </c>
      <c r="L68" s="143">
        <v>943</v>
      </c>
      <c r="M68" s="143">
        <v>993</v>
      </c>
      <c r="N68" s="143">
        <v>1092</v>
      </c>
      <c r="O68" s="143">
        <v>1033</v>
      </c>
      <c r="P68" s="143">
        <v>1009</v>
      </c>
      <c r="Q68" s="143">
        <v>818</v>
      </c>
      <c r="R68" s="143">
        <v>825</v>
      </c>
      <c r="S68" s="143">
        <v>864</v>
      </c>
      <c r="T68" s="143">
        <v>994</v>
      </c>
      <c r="U68" s="143">
        <v>930</v>
      </c>
      <c r="V68" s="143">
        <v>872</v>
      </c>
      <c r="W68" s="143">
        <v>1078</v>
      </c>
      <c r="X68" s="143">
        <v>1151</v>
      </c>
      <c r="Y68" s="143">
        <v>1059</v>
      </c>
      <c r="Z68" s="143">
        <v>1107</v>
      </c>
      <c r="AA68" s="143">
        <v>1041</v>
      </c>
      <c r="AB68" s="143">
        <v>1064</v>
      </c>
      <c r="AC68" s="143">
        <v>1177</v>
      </c>
      <c r="AD68" s="143">
        <v>1020</v>
      </c>
      <c r="AE68" s="143">
        <v>824</v>
      </c>
      <c r="AF68" s="143">
        <v>913</v>
      </c>
      <c r="AG68" s="143">
        <v>968</v>
      </c>
      <c r="AH68" s="143">
        <v>964</v>
      </c>
      <c r="AI68" s="143">
        <v>987</v>
      </c>
      <c r="AJ68" s="143">
        <v>984</v>
      </c>
      <c r="AK68" s="143">
        <v>957</v>
      </c>
      <c r="AL68" s="143">
        <v>871</v>
      </c>
      <c r="AM68" s="143">
        <v>917</v>
      </c>
      <c r="AN68" s="143">
        <v>1192</v>
      </c>
      <c r="AO68" s="143">
        <v>1190</v>
      </c>
      <c r="AP68" s="143">
        <v>942</v>
      </c>
      <c r="AQ68" s="143">
        <v>832</v>
      </c>
      <c r="AR68" s="143">
        <v>1194</v>
      </c>
      <c r="AS68" s="143">
        <v>1019</v>
      </c>
      <c r="AT68" s="143">
        <v>1116</v>
      </c>
      <c r="AU68" s="143">
        <v>1128</v>
      </c>
      <c r="AV68" s="143">
        <v>1031</v>
      </c>
      <c r="AW68" s="143">
        <v>994</v>
      </c>
      <c r="AX68" s="143">
        <v>893</v>
      </c>
      <c r="AY68" s="143">
        <v>1009</v>
      </c>
      <c r="AZ68" s="143">
        <v>988</v>
      </c>
      <c r="BA68" s="143">
        <v>1118</v>
      </c>
      <c r="BB68" s="143">
        <v>1083</v>
      </c>
      <c r="BC68" s="143">
        <v>952</v>
      </c>
      <c r="BD68" s="143">
        <v>984</v>
      </c>
      <c r="BE68" s="143">
        <v>977</v>
      </c>
      <c r="BF68" s="143">
        <v>1014</v>
      </c>
      <c r="BG68" s="143">
        <v>905</v>
      </c>
      <c r="BH68" s="143">
        <v>1141</v>
      </c>
      <c r="BI68" s="143">
        <v>826</v>
      </c>
      <c r="BJ68" s="143">
        <v>870</v>
      </c>
      <c r="BK68" s="143">
        <v>1128</v>
      </c>
      <c r="BL68" s="143">
        <v>1123</v>
      </c>
      <c r="BM68" s="143">
        <v>820</v>
      </c>
      <c r="BN68" s="143">
        <v>1047</v>
      </c>
      <c r="BO68" s="143">
        <v>1163</v>
      </c>
      <c r="BP68" s="143">
        <v>974</v>
      </c>
      <c r="BQ68" s="143">
        <v>1121</v>
      </c>
      <c r="BR68" s="143">
        <v>1164</v>
      </c>
      <c r="BS68" s="143">
        <v>844</v>
      </c>
      <c r="BT68" s="143">
        <v>966</v>
      </c>
      <c r="BU68" s="143">
        <v>1019</v>
      </c>
      <c r="BV68" s="143">
        <v>944</v>
      </c>
      <c r="BW68" s="143">
        <v>1097</v>
      </c>
      <c r="BX68" s="143">
        <v>836</v>
      </c>
      <c r="BY68" s="143">
        <v>1146</v>
      </c>
      <c r="BZ68" s="143">
        <v>1002</v>
      </c>
      <c r="CA68" s="143">
        <v>821</v>
      </c>
      <c r="CB68" s="143">
        <v>836</v>
      </c>
      <c r="CC68" s="143">
        <v>810</v>
      </c>
      <c r="CD68" s="143">
        <v>977</v>
      </c>
      <c r="CE68" s="143">
        <v>1189</v>
      </c>
      <c r="CF68" s="143">
        <v>1070</v>
      </c>
      <c r="CG68" s="143">
        <v>967</v>
      </c>
      <c r="CH68" s="143">
        <v>847</v>
      </c>
      <c r="CI68" s="143">
        <v>892</v>
      </c>
      <c r="CJ68" s="143">
        <v>812</v>
      </c>
      <c r="CK68" s="143">
        <v>971</v>
      </c>
      <c r="CL68" s="143">
        <v>1196</v>
      </c>
      <c r="CM68" s="143">
        <v>1079</v>
      </c>
      <c r="CN68" s="143">
        <v>1096</v>
      </c>
      <c r="CO68" s="143">
        <v>850</v>
      </c>
      <c r="CP68" s="143">
        <v>1101</v>
      </c>
      <c r="CQ68" s="143">
        <v>971</v>
      </c>
      <c r="CR68" s="143">
        <v>964</v>
      </c>
      <c r="CS68" s="143">
        <v>1188</v>
      </c>
      <c r="CT68" s="143">
        <v>1088</v>
      </c>
      <c r="CU68" s="143">
        <v>1051</v>
      </c>
      <c r="CV68" s="143">
        <v>1078</v>
      </c>
      <c r="CW68" s="94">
        <v>1150</v>
      </c>
      <c r="CX68" s="94">
        <v>1101</v>
      </c>
      <c r="CY68" s="90">
        <v>971</v>
      </c>
      <c r="CZ68" s="90">
        <v>964</v>
      </c>
      <c r="DA68" s="90">
        <v>1188</v>
      </c>
      <c r="DB68" s="90">
        <v>1088</v>
      </c>
      <c r="DC68" s="90">
        <v>1051</v>
      </c>
      <c r="DD68" s="90">
        <v>1079</v>
      </c>
      <c r="DE68" s="28">
        <f t="shared" si="189"/>
        <v>107483</v>
      </c>
      <c r="DF68" s="28">
        <f t="shared" si="190"/>
        <v>1074.83</v>
      </c>
    </row>
    <row r="69" spans="1:110" outlineLevel="2" x14ac:dyDescent="0.25">
      <c r="A69" s="88" t="s">
        <v>96</v>
      </c>
      <c r="B69" s="27"/>
      <c r="C69" s="143">
        <v>366</v>
      </c>
      <c r="D69" s="143">
        <v>495</v>
      </c>
      <c r="E69" s="143">
        <v>369</v>
      </c>
      <c r="F69" s="143">
        <v>412</v>
      </c>
      <c r="G69" s="143">
        <v>326</v>
      </c>
      <c r="H69" s="143">
        <v>482</v>
      </c>
      <c r="I69" s="143">
        <v>440</v>
      </c>
      <c r="J69" s="143">
        <v>405</v>
      </c>
      <c r="K69" s="143">
        <v>325</v>
      </c>
      <c r="L69" s="143">
        <v>455</v>
      </c>
      <c r="M69" s="143">
        <v>440</v>
      </c>
      <c r="N69" s="143">
        <v>415</v>
      </c>
      <c r="O69" s="143">
        <v>429</v>
      </c>
      <c r="P69" s="143">
        <v>489</v>
      </c>
      <c r="Q69" s="143">
        <v>483</v>
      </c>
      <c r="R69" s="143">
        <v>488</v>
      </c>
      <c r="S69" s="143">
        <v>438</v>
      </c>
      <c r="T69" s="143">
        <v>482</v>
      </c>
      <c r="U69" s="143">
        <v>460</v>
      </c>
      <c r="V69" s="143">
        <v>457</v>
      </c>
      <c r="W69" s="143">
        <v>324</v>
      </c>
      <c r="X69" s="143">
        <v>374</v>
      </c>
      <c r="Y69" s="143">
        <v>432</v>
      </c>
      <c r="Z69" s="143">
        <v>396</v>
      </c>
      <c r="AA69" s="143">
        <v>487</v>
      </c>
      <c r="AB69" s="143">
        <v>317</v>
      </c>
      <c r="AC69" s="143">
        <v>452</v>
      </c>
      <c r="AD69" s="143">
        <v>471</v>
      </c>
      <c r="AE69" s="143">
        <v>498</v>
      </c>
      <c r="AF69" s="143">
        <v>417</v>
      </c>
      <c r="AG69" s="143">
        <v>317</v>
      </c>
      <c r="AH69" s="143">
        <v>450</v>
      </c>
      <c r="AI69" s="143">
        <v>301</v>
      </c>
      <c r="AJ69" s="143">
        <v>316</v>
      </c>
      <c r="AK69" s="143">
        <v>385</v>
      </c>
      <c r="AL69" s="143">
        <v>437</v>
      </c>
      <c r="AM69" s="143">
        <v>413</v>
      </c>
      <c r="AN69" s="143">
        <v>386</v>
      </c>
      <c r="AO69" s="143">
        <v>442</v>
      </c>
      <c r="AP69" s="143">
        <v>313</v>
      </c>
      <c r="AQ69" s="143">
        <v>380</v>
      </c>
      <c r="AR69" s="143">
        <v>480</v>
      </c>
      <c r="AS69" s="143">
        <v>365</v>
      </c>
      <c r="AT69" s="143">
        <v>475</v>
      </c>
      <c r="AU69" s="143">
        <v>300</v>
      </c>
      <c r="AV69" s="143">
        <v>395</v>
      </c>
      <c r="AW69" s="143">
        <v>427</v>
      </c>
      <c r="AX69" s="143">
        <v>338</v>
      </c>
      <c r="AY69" s="143">
        <v>366</v>
      </c>
      <c r="AZ69" s="143">
        <v>373</v>
      </c>
      <c r="BA69" s="143">
        <v>416</v>
      </c>
      <c r="BB69" s="143">
        <v>373</v>
      </c>
      <c r="BC69" s="143">
        <v>389</v>
      </c>
      <c r="BD69" s="143">
        <v>444</v>
      </c>
      <c r="BE69" s="143">
        <v>321</v>
      </c>
      <c r="BF69" s="143">
        <v>475</v>
      </c>
      <c r="BG69" s="143">
        <v>474</v>
      </c>
      <c r="BH69" s="143">
        <v>452</v>
      </c>
      <c r="BI69" s="143">
        <v>463</v>
      </c>
      <c r="BJ69" s="143">
        <v>352</v>
      </c>
      <c r="BK69" s="143">
        <v>494</v>
      </c>
      <c r="BL69" s="143">
        <v>308</v>
      </c>
      <c r="BM69" s="143">
        <v>373</v>
      </c>
      <c r="BN69" s="143">
        <v>499</v>
      </c>
      <c r="BO69" s="143">
        <v>331</v>
      </c>
      <c r="BP69" s="143">
        <v>443</v>
      </c>
      <c r="BQ69" s="143">
        <v>317</v>
      </c>
      <c r="BR69" s="143">
        <v>327</v>
      </c>
      <c r="BS69" s="143">
        <v>459</v>
      </c>
      <c r="BT69" s="143">
        <v>372</v>
      </c>
      <c r="BU69" s="143">
        <v>379</v>
      </c>
      <c r="BV69" s="143">
        <v>394</v>
      </c>
      <c r="BW69" s="143">
        <v>447</v>
      </c>
      <c r="BX69" s="143">
        <v>482</v>
      </c>
      <c r="BY69" s="143">
        <v>466</v>
      </c>
      <c r="BZ69" s="143">
        <v>439</v>
      </c>
      <c r="CA69" s="143">
        <v>468</v>
      </c>
      <c r="CB69" s="143">
        <v>429</v>
      </c>
      <c r="CC69" s="143">
        <v>462</v>
      </c>
      <c r="CD69" s="143">
        <v>397</v>
      </c>
      <c r="CE69" s="143">
        <v>383</v>
      </c>
      <c r="CF69" s="143">
        <v>453</v>
      </c>
      <c r="CG69" s="143">
        <v>330</v>
      </c>
      <c r="CH69" s="143">
        <v>337</v>
      </c>
      <c r="CI69" s="143">
        <v>330</v>
      </c>
      <c r="CJ69" s="143">
        <v>470</v>
      </c>
      <c r="CK69" s="143">
        <v>423</v>
      </c>
      <c r="CL69" s="143">
        <v>495</v>
      </c>
      <c r="CM69" s="143">
        <v>358</v>
      </c>
      <c r="CN69" s="143">
        <v>348</v>
      </c>
      <c r="CO69" s="143">
        <v>456</v>
      </c>
      <c r="CP69" s="143">
        <v>487</v>
      </c>
      <c r="CQ69" s="143">
        <v>500</v>
      </c>
      <c r="CR69" s="143">
        <v>324</v>
      </c>
      <c r="CS69" s="143">
        <v>307</v>
      </c>
      <c r="CT69" s="143">
        <v>438</v>
      </c>
      <c r="CU69" s="143">
        <v>341</v>
      </c>
      <c r="CV69" s="143">
        <v>497</v>
      </c>
      <c r="CW69" s="90">
        <v>461</v>
      </c>
      <c r="CX69" s="90">
        <v>487</v>
      </c>
      <c r="CY69" s="94">
        <v>500</v>
      </c>
      <c r="CZ69" s="90">
        <v>324</v>
      </c>
      <c r="DA69" s="90">
        <v>307</v>
      </c>
      <c r="DB69" s="90">
        <v>438</v>
      </c>
      <c r="DC69" s="90">
        <v>341</v>
      </c>
      <c r="DD69" s="90">
        <v>358</v>
      </c>
      <c r="DE69" s="28">
        <f t="shared" si="189"/>
        <v>43421</v>
      </c>
      <c r="DF69" s="28">
        <f t="shared" si="190"/>
        <v>434.21</v>
      </c>
    </row>
    <row r="70" spans="1:110" outlineLevel="2" x14ac:dyDescent="0.25">
      <c r="A70" s="88" t="s">
        <v>34</v>
      </c>
      <c r="B70" s="27"/>
      <c r="C70" s="143">
        <v>467</v>
      </c>
      <c r="D70" s="143">
        <v>0</v>
      </c>
      <c r="E70" s="143">
        <v>0</v>
      </c>
      <c r="F70" s="143">
        <v>0</v>
      </c>
      <c r="G70" s="143">
        <v>740</v>
      </c>
      <c r="H70" s="143">
        <v>999</v>
      </c>
      <c r="I70" s="143">
        <v>0</v>
      </c>
      <c r="J70" s="143">
        <v>0</v>
      </c>
      <c r="K70" s="143">
        <v>449</v>
      </c>
      <c r="L70" s="143">
        <v>0</v>
      </c>
      <c r="M70" s="143">
        <v>232</v>
      </c>
      <c r="N70" s="143">
        <v>676</v>
      </c>
      <c r="O70" s="143">
        <v>249</v>
      </c>
      <c r="P70" s="143">
        <v>659</v>
      </c>
      <c r="Q70" s="143">
        <v>0</v>
      </c>
      <c r="R70" s="143">
        <v>404</v>
      </c>
      <c r="S70" s="143">
        <v>0</v>
      </c>
      <c r="T70" s="143">
        <v>0</v>
      </c>
      <c r="U70" s="143">
        <v>0</v>
      </c>
      <c r="V70" s="143">
        <v>679</v>
      </c>
      <c r="W70" s="143">
        <v>0</v>
      </c>
      <c r="X70" s="143">
        <v>0</v>
      </c>
      <c r="Y70" s="143">
        <v>282</v>
      </c>
      <c r="Z70" s="143">
        <v>265</v>
      </c>
      <c r="AA70" s="143">
        <v>1195</v>
      </c>
      <c r="AB70" s="143">
        <v>1041</v>
      </c>
      <c r="AC70" s="143">
        <v>598</v>
      </c>
      <c r="AD70" s="143">
        <v>1128</v>
      </c>
      <c r="AE70" s="143">
        <v>0</v>
      </c>
      <c r="AF70" s="143">
        <v>0</v>
      </c>
      <c r="AG70" s="143">
        <v>0</v>
      </c>
      <c r="AH70" s="143">
        <v>638</v>
      </c>
      <c r="AI70" s="143">
        <v>0</v>
      </c>
      <c r="AJ70" s="143">
        <v>737</v>
      </c>
      <c r="AK70" s="143">
        <v>0</v>
      </c>
      <c r="AL70" s="143">
        <v>0</v>
      </c>
      <c r="AM70" s="143">
        <v>0</v>
      </c>
      <c r="AN70" s="143">
        <v>0</v>
      </c>
      <c r="AO70" s="143">
        <v>0</v>
      </c>
      <c r="AP70" s="143">
        <v>0</v>
      </c>
      <c r="AQ70" s="143">
        <v>0</v>
      </c>
      <c r="AR70" s="143">
        <v>0</v>
      </c>
      <c r="AS70" s="143">
        <v>0</v>
      </c>
      <c r="AT70" s="143">
        <v>1185</v>
      </c>
      <c r="AU70" s="143">
        <v>452</v>
      </c>
      <c r="AV70" s="143">
        <v>0</v>
      </c>
      <c r="AW70" s="143">
        <v>0</v>
      </c>
      <c r="AX70" s="143">
        <v>1170</v>
      </c>
      <c r="AY70" s="143">
        <v>0</v>
      </c>
      <c r="AZ70" s="143">
        <v>439</v>
      </c>
      <c r="BA70" s="143">
        <v>0</v>
      </c>
      <c r="BB70" s="143">
        <v>0</v>
      </c>
      <c r="BC70" s="143">
        <v>0</v>
      </c>
      <c r="BD70" s="143">
        <v>0</v>
      </c>
      <c r="BE70" s="143">
        <v>0</v>
      </c>
      <c r="BF70" s="143">
        <v>493</v>
      </c>
      <c r="BG70" s="143">
        <v>0</v>
      </c>
      <c r="BH70" s="143">
        <v>0</v>
      </c>
      <c r="BI70" s="143">
        <v>0</v>
      </c>
      <c r="BJ70" s="143">
        <v>0</v>
      </c>
      <c r="BK70" s="143">
        <v>0</v>
      </c>
      <c r="BL70" s="143">
        <v>0</v>
      </c>
      <c r="BM70" s="143">
        <v>0</v>
      </c>
      <c r="BN70" s="143">
        <v>1121</v>
      </c>
      <c r="BO70" s="143">
        <v>0</v>
      </c>
      <c r="BP70" s="143">
        <v>0</v>
      </c>
      <c r="BQ70" s="143">
        <v>0</v>
      </c>
      <c r="BR70" s="143">
        <v>0</v>
      </c>
      <c r="BS70" s="143">
        <v>0</v>
      </c>
      <c r="BT70" s="143">
        <v>0</v>
      </c>
      <c r="BU70" s="143">
        <v>0</v>
      </c>
      <c r="BV70" s="143">
        <v>264</v>
      </c>
      <c r="BW70" s="143">
        <v>843</v>
      </c>
      <c r="BX70" s="143">
        <v>518</v>
      </c>
      <c r="BY70" s="143">
        <v>0</v>
      </c>
      <c r="BZ70" s="143">
        <v>0</v>
      </c>
      <c r="CA70" s="143">
        <v>998</v>
      </c>
      <c r="CB70" s="143">
        <v>0</v>
      </c>
      <c r="CC70" s="143">
        <v>0</v>
      </c>
      <c r="CD70" s="143">
        <v>1033</v>
      </c>
      <c r="CE70" s="143">
        <v>0</v>
      </c>
      <c r="CF70" s="143">
        <v>1048</v>
      </c>
      <c r="CG70" s="143">
        <v>0</v>
      </c>
      <c r="CH70" s="143">
        <v>0</v>
      </c>
      <c r="CI70" s="143">
        <v>1074</v>
      </c>
      <c r="CJ70" s="143">
        <v>850</v>
      </c>
      <c r="CK70" s="143">
        <v>0</v>
      </c>
      <c r="CL70" s="143">
        <v>694</v>
      </c>
      <c r="CM70" s="143">
        <v>0</v>
      </c>
      <c r="CN70" s="143">
        <v>387</v>
      </c>
      <c r="CO70" s="143">
        <v>0</v>
      </c>
      <c r="CP70" s="143">
        <v>0</v>
      </c>
      <c r="CQ70" s="143">
        <v>0</v>
      </c>
      <c r="CR70" s="143">
        <v>0</v>
      </c>
      <c r="CS70" s="143">
        <v>0</v>
      </c>
      <c r="CT70" s="143">
        <v>0</v>
      </c>
      <c r="CU70" s="143">
        <v>942</v>
      </c>
      <c r="CV70" s="143">
        <v>953</v>
      </c>
      <c r="CW70" s="90">
        <v>0</v>
      </c>
      <c r="CX70" s="90">
        <v>1074</v>
      </c>
      <c r="CY70" s="94">
        <v>850</v>
      </c>
      <c r="CZ70" s="90">
        <v>0</v>
      </c>
      <c r="DA70" s="90">
        <v>694</v>
      </c>
      <c r="DB70" s="90">
        <v>0</v>
      </c>
      <c r="DC70" s="90">
        <v>387</v>
      </c>
      <c r="DD70" s="90">
        <v>387</v>
      </c>
      <c r="DE70" s="28">
        <f t="shared" si="189"/>
        <v>29294</v>
      </c>
      <c r="DF70" s="28">
        <f t="shared" si="190"/>
        <v>292.94</v>
      </c>
    </row>
    <row r="71" spans="1:110" outlineLevel="1" x14ac:dyDescent="0.25">
      <c r="A71" s="41" t="s">
        <v>35</v>
      </c>
      <c r="B71" s="27"/>
      <c r="C71" s="42">
        <f t="shared" ref="C71:AH71" si="191" xml:space="preserve"> SUM(C64:C70)</f>
        <v>12081</v>
      </c>
      <c r="D71" s="42">
        <f t="shared" si="191"/>
        <v>11753</v>
      </c>
      <c r="E71" s="42">
        <f t="shared" si="191"/>
        <v>13173</v>
      </c>
      <c r="F71" s="42">
        <f t="shared" si="191"/>
        <v>12306</v>
      </c>
      <c r="G71" s="42">
        <f t="shared" si="191"/>
        <v>12551</v>
      </c>
      <c r="H71" s="42">
        <f t="shared" si="191"/>
        <v>13534</v>
      </c>
      <c r="I71" s="42">
        <f t="shared" si="191"/>
        <v>13235</v>
      </c>
      <c r="J71" s="42">
        <f t="shared" si="191"/>
        <v>12183</v>
      </c>
      <c r="K71" s="42">
        <f t="shared" si="191"/>
        <v>11936</v>
      </c>
      <c r="L71" s="42">
        <f t="shared" si="191"/>
        <v>13954</v>
      </c>
      <c r="M71" s="42">
        <f t="shared" si="191"/>
        <v>11955</v>
      </c>
      <c r="N71" s="42">
        <f t="shared" si="191"/>
        <v>12848</v>
      </c>
      <c r="O71" s="42">
        <f t="shared" si="191"/>
        <v>11811</v>
      </c>
      <c r="P71" s="42">
        <f t="shared" si="191"/>
        <v>12570</v>
      </c>
      <c r="Q71" s="42">
        <f t="shared" si="191"/>
        <v>12145</v>
      </c>
      <c r="R71" s="42">
        <f t="shared" si="191"/>
        <v>13535</v>
      </c>
      <c r="S71" s="42">
        <f t="shared" si="191"/>
        <v>11163</v>
      </c>
      <c r="T71" s="42">
        <f t="shared" si="191"/>
        <v>11050</v>
      </c>
      <c r="U71" s="42">
        <f t="shared" si="191"/>
        <v>12105</v>
      </c>
      <c r="V71" s="42">
        <f t="shared" si="191"/>
        <v>14526</v>
      </c>
      <c r="W71" s="42">
        <f t="shared" si="191"/>
        <v>13611</v>
      </c>
      <c r="X71" s="42">
        <f t="shared" si="191"/>
        <v>13753</v>
      </c>
      <c r="Y71" s="42">
        <f t="shared" si="191"/>
        <v>12628</v>
      </c>
      <c r="Z71" s="42">
        <f t="shared" si="191"/>
        <v>12941</v>
      </c>
      <c r="AA71" s="42">
        <f t="shared" si="191"/>
        <v>12583</v>
      </c>
      <c r="AB71" s="42">
        <f t="shared" si="191"/>
        <v>15043</v>
      </c>
      <c r="AC71" s="42">
        <f t="shared" si="191"/>
        <v>12935</v>
      </c>
      <c r="AD71" s="42">
        <f t="shared" si="191"/>
        <v>13968</v>
      </c>
      <c r="AE71" s="42">
        <f t="shared" si="191"/>
        <v>12257</v>
      </c>
      <c r="AF71" s="42">
        <f t="shared" si="191"/>
        <v>12570</v>
      </c>
      <c r="AG71" s="42">
        <f t="shared" si="191"/>
        <v>15135</v>
      </c>
      <c r="AH71" s="42">
        <f t="shared" si="191"/>
        <v>13220</v>
      </c>
      <c r="AI71" s="42">
        <f t="shared" ref="AI71:BN71" si="192" xml:space="preserve"> SUM(AI64:AI70)</f>
        <v>12894</v>
      </c>
      <c r="AJ71" s="42">
        <f t="shared" si="192"/>
        <v>12821</v>
      </c>
      <c r="AK71" s="42">
        <f t="shared" si="192"/>
        <v>14715</v>
      </c>
      <c r="AL71" s="42">
        <f t="shared" si="192"/>
        <v>12080</v>
      </c>
      <c r="AM71" s="42">
        <f t="shared" si="192"/>
        <v>14450</v>
      </c>
      <c r="AN71" s="42">
        <f t="shared" si="192"/>
        <v>13697</v>
      </c>
      <c r="AO71" s="42">
        <f t="shared" si="192"/>
        <v>13090</v>
      </c>
      <c r="AP71" s="42">
        <f t="shared" si="192"/>
        <v>12360</v>
      </c>
      <c r="AQ71" s="42">
        <f t="shared" si="192"/>
        <v>13011</v>
      </c>
      <c r="AR71" s="42">
        <f t="shared" si="192"/>
        <v>12323</v>
      </c>
      <c r="AS71" s="42">
        <f t="shared" si="192"/>
        <v>14750</v>
      </c>
      <c r="AT71" s="42">
        <f t="shared" si="192"/>
        <v>14740</v>
      </c>
      <c r="AU71" s="42">
        <f t="shared" si="192"/>
        <v>13179</v>
      </c>
      <c r="AV71" s="42">
        <f t="shared" si="192"/>
        <v>12407</v>
      </c>
      <c r="AW71" s="42">
        <f t="shared" si="192"/>
        <v>12413</v>
      </c>
      <c r="AX71" s="42">
        <f t="shared" si="192"/>
        <v>13549</v>
      </c>
      <c r="AY71" s="42">
        <f t="shared" si="192"/>
        <v>13383</v>
      </c>
      <c r="AZ71" s="42">
        <f t="shared" si="192"/>
        <v>17324</v>
      </c>
      <c r="BA71" s="42">
        <f t="shared" si="192"/>
        <v>14562</v>
      </c>
      <c r="BB71" s="42">
        <f t="shared" si="192"/>
        <v>15883</v>
      </c>
      <c r="BC71" s="42">
        <f t="shared" si="192"/>
        <v>14048</v>
      </c>
      <c r="BD71" s="42">
        <f t="shared" si="192"/>
        <v>14252</v>
      </c>
      <c r="BE71" s="42">
        <f t="shared" si="192"/>
        <v>16733</v>
      </c>
      <c r="BF71" s="42">
        <f t="shared" si="192"/>
        <v>16211</v>
      </c>
      <c r="BG71" s="42">
        <f t="shared" si="192"/>
        <v>13524</v>
      </c>
      <c r="BH71" s="42">
        <f t="shared" si="192"/>
        <v>13931</v>
      </c>
      <c r="BI71" s="42">
        <f t="shared" si="192"/>
        <v>13376</v>
      </c>
      <c r="BJ71" s="42">
        <f t="shared" si="192"/>
        <v>13146</v>
      </c>
      <c r="BK71" s="42">
        <f t="shared" si="192"/>
        <v>14366</v>
      </c>
      <c r="BL71" s="42">
        <f t="shared" si="192"/>
        <v>13131</v>
      </c>
      <c r="BM71" s="42">
        <f t="shared" si="192"/>
        <v>14203</v>
      </c>
      <c r="BN71" s="42">
        <f t="shared" si="192"/>
        <v>15352</v>
      </c>
      <c r="BO71" s="42">
        <f t="shared" ref="BO71:CT71" si="193" xml:space="preserve"> SUM(BO64:BO70)</f>
        <v>13503</v>
      </c>
      <c r="BP71" s="42">
        <f t="shared" si="193"/>
        <v>15818</v>
      </c>
      <c r="BQ71" s="42">
        <f t="shared" si="193"/>
        <v>14811</v>
      </c>
      <c r="BR71" s="42">
        <f t="shared" si="193"/>
        <v>14077</v>
      </c>
      <c r="BS71" s="42">
        <f t="shared" si="193"/>
        <v>14297</v>
      </c>
      <c r="BT71" s="42">
        <f t="shared" si="193"/>
        <v>13355</v>
      </c>
      <c r="BU71" s="42">
        <f t="shared" si="193"/>
        <v>16068</v>
      </c>
      <c r="BV71" s="42">
        <f t="shared" si="193"/>
        <v>16033</v>
      </c>
      <c r="BW71" s="42">
        <f t="shared" si="193"/>
        <v>16011</v>
      </c>
      <c r="BX71" s="42">
        <f t="shared" si="193"/>
        <v>15886</v>
      </c>
      <c r="BY71" s="42">
        <f t="shared" si="193"/>
        <v>16457</v>
      </c>
      <c r="BZ71" s="42">
        <f t="shared" si="193"/>
        <v>14298</v>
      </c>
      <c r="CA71" s="42">
        <f t="shared" si="193"/>
        <v>16393</v>
      </c>
      <c r="CB71" s="42">
        <f t="shared" si="193"/>
        <v>17387</v>
      </c>
      <c r="CC71" s="42">
        <f t="shared" si="193"/>
        <v>15098</v>
      </c>
      <c r="CD71" s="42">
        <f t="shared" si="193"/>
        <v>16456</v>
      </c>
      <c r="CE71" s="42">
        <f t="shared" si="193"/>
        <v>15964</v>
      </c>
      <c r="CF71" s="42">
        <f t="shared" si="193"/>
        <v>18863</v>
      </c>
      <c r="CG71" s="42">
        <f t="shared" si="193"/>
        <v>14951</v>
      </c>
      <c r="CH71" s="42">
        <f t="shared" si="193"/>
        <v>14418</v>
      </c>
      <c r="CI71" s="42">
        <f t="shared" si="193"/>
        <v>15358</v>
      </c>
      <c r="CJ71" s="42">
        <f t="shared" si="193"/>
        <v>17001</v>
      </c>
      <c r="CK71" s="42">
        <f t="shared" si="193"/>
        <v>14472</v>
      </c>
      <c r="CL71" s="42">
        <f t="shared" si="193"/>
        <v>16233</v>
      </c>
      <c r="CM71" s="42">
        <f t="shared" si="193"/>
        <v>14918</v>
      </c>
      <c r="CN71" s="42">
        <f t="shared" si="193"/>
        <v>15529</v>
      </c>
      <c r="CO71" s="42">
        <f t="shared" si="193"/>
        <v>16091</v>
      </c>
      <c r="CP71" s="42">
        <f t="shared" si="193"/>
        <v>16750</v>
      </c>
      <c r="CQ71" s="42">
        <f t="shared" si="193"/>
        <v>14519</v>
      </c>
      <c r="CR71" s="42">
        <f t="shared" si="193"/>
        <v>15063</v>
      </c>
      <c r="CS71" s="42">
        <f t="shared" si="193"/>
        <v>15244</v>
      </c>
      <c r="CT71" s="42">
        <f t="shared" si="193"/>
        <v>16669</v>
      </c>
      <c r="CU71" s="42">
        <f t="shared" ref="CU71:DD71" si="194" xml:space="preserve"> SUM(CU64:CU70)</f>
        <v>15510</v>
      </c>
      <c r="CV71" s="42">
        <f t="shared" si="194"/>
        <v>17590</v>
      </c>
      <c r="CW71" s="42">
        <f t="shared" si="194"/>
        <v>15500</v>
      </c>
      <c r="CX71" s="42">
        <f t="shared" si="194"/>
        <v>18165</v>
      </c>
      <c r="CY71" s="42">
        <f t="shared" si="194"/>
        <v>16086</v>
      </c>
      <c r="CZ71" s="42">
        <f t="shared" si="194"/>
        <v>15305</v>
      </c>
      <c r="DA71" s="42">
        <f t="shared" si="194"/>
        <v>15381</v>
      </c>
      <c r="DB71" s="42">
        <f t="shared" si="194"/>
        <v>16164</v>
      </c>
      <c r="DC71" s="42">
        <f t="shared" si="194"/>
        <v>14570</v>
      </c>
      <c r="DD71" s="42">
        <f t="shared" si="194"/>
        <v>17132</v>
      </c>
      <c r="DE71" s="43">
        <f t="shared" si="178"/>
        <v>1516356</v>
      </c>
      <c r="DF71" s="42">
        <f t="shared" si="179"/>
        <v>15163.56</v>
      </c>
    </row>
    <row r="72" spans="1:110" outlineLevel="2" x14ac:dyDescent="0.25">
      <c r="A72" s="88" t="s">
        <v>98</v>
      </c>
      <c r="B72" s="27"/>
      <c r="C72" s="134">
        <v>0</v>
      </c>
      <c r="D72" s="134">
        <v>0</v>
      </c>
      <c r="E72" s="134">
        <v>0</v>
      </c>
      <c r="F72" s="134">
        <v>0</v>
      </c>
      <c r="G72" s="166">
        <v>0</v>
      </c>
      <c r="H72" s="166">
        <v>0</v>
      </c>
      <c r="I72" s="166">
        <v>0</v>
      </c>
      <c r="J72" s="166">
        <v>0</v>
      </c>
      <c r="K72" s="166">
        <v>0</v>
      </c>
      <c r="L72" s="166">
        <v>0</v>
      </c>
      <c r="M72" s="166">
        <v>0</v>
      </c>
      <c r="N72" s="166">
        <v>0</v>
      </c>
      <c r="O72" s="166">
        <v>1800</v>
      </c>
      <c r="P72" s="166">
        <v>1800</v>
      </c>
      <c r="Q72" s="166">
        <v>1800</v>
      </c>
      <c r="R72" s="166">
        <v>1800</v>
      </c>
      <c r="S72" s="166">
        <v>1800</v>
      </c>
      <c r="T72" s="142">
        <v>1800</v>
      </c>
      <c r="U72" s="142">
        <v>1800</v>
      </c>
      <c r="V72" s="142">
        <v>1800</v>
      </c>
      <c r="W72" s="142">
        <v>1800</v>
      </c>
      <c r="X72" s="142">
        <v>1800</v>
      </c>
      <c r="Y72" s="142">
        <v>1800</v>
      </c>
      <c r="Z72" s="142">
        <v>1800</v>
      </c>
      <c r="AA72" s="142">
        <v>1800</v>
      </c>
      <c r="AB72" s="142">
        <v>1800</v>
      </c>
      <c r="AC72" s="142">
        <v>1800</v>
      </c>
      <c r="AD72" s="142">
        <v>1800</v>
      </c>
      <c r="AE72" s="167">
        <v>1800</v>
      </c>
      <c r="AF72" s="167">
        <v>1800</v>
      </c>
      <c r="AG72" s="142">
        <v>1800</v>
      </c>
      <c r="AH72" s="142">
        <v>1800</v>
      </c>
      <c r="AI72" s="142">
        <v>1800</v>
      </c>
      <c r="AJ72" s="142">
        <v>1800</v>
      </c>
      <c r="AK72" s="142">
        <v>1800</v>
      </c>
      <c r="AL72" s="142">
        <v>1800</v>
      </c>
      <c r="AM72" s="142">
        <v>1800</v>
      </c>
      <c r="AN72" s="142">
        <v>1800</v>
      </c>
      <c r="AO72" s="142">
        <v>1800</v>
      </c>
      <c r="AP72" s="142">
        <v>1800</v>
      </c>
      <c r="AQ72" s="142">
        <v>1800</v>
      </c>
      <c r="AR72" s="142">
        <v>1800</v>
      </c>
      <c r="AS72" s="142">
        <v>1800</v>
      </c>
      <c r="AT72" s="142">
        <v>1800</v>
      </c>
      <c r="AU72" s="142">
        <v>1800</v>
      </c>
      <c r="AV72" s="142">
        <v>1800</v>
      </c>
      <c r="AW72" s="142">
        <v>1800</v>
      </c>
      <c r="AX72" s="142">
        <v>1800</v>
      </c>
      <c r="AY72" s="142">
        <v>1800</v>
      </c>
      <c r="AZ72" s="142">
        <v>1800</v>
      </c>
      <c r="BA72" s="142">
        <v>1800</v>
      </c>
      <c r="BB72" s="142">
        <v>1800</v>
      </c>
      <c r="BC72" s="168">
        <v>1800</v>
      </c>
      <c r="BD72" s="168">
        <v>1800</v>
      </c>
      <c r="BE72" s="168">
        <v>1800</v>
      </c>
      <c r="BF72" s="168">
        <v>1800</v>
      </c>
      <c r="BG72" s="168">
        <v>1800</v>
      </c>
      <c r="BH72" s="168">
        <v>1800</v>
      </c>
      <c r="BI72" s="168">
        <v>1800</v>
      </c>
      <c r="BJ72" s="168">
        <v>1800</v>
      </c>
      <c r="BK72" s="168">
        <v>1800</v>
      </c>
      <c r="BL72" s="168">
        <v>1800</v>
      </c>
      <c r="BM72" s="168">
        <v>1800</v>
      </c>
      <c r="BN72" s="168">
        <v>1800</v>
      </c>
      <c r="BO72" s="169">
        <v>1800</v>
      </c>
      <c r="BP72" s="169">
        <v>1800</v>
      </c>
      <c r="BQ72" s="169">
        <v>1800</v>
      </c>
      <c r="BR72" s="169">
        <v>1800</v>
      </c>
      <c r="BS72" s="169">
        <v>1800</v>
      </c>
      <c r="BT72" s="169">
        <v>1800</v>
      </c>
      <c r="BU72" s="142">
        <v>1800</v>
      </c>
      <c r="BV72" s="142">
        <v>1800</v>
      </c>
      <c r="BW72" s="142">
        <v>1800</v>
      </c>
      <c r="BX72" s="142">
        <v>1800</v>
      </c>
      <c r="BY72" s="142">
        <v>1800</v>
      </c>
      <c r="BZ72" s="142">
        <v>1800</v>
      </c>
      <c r="CA72" s="142">
        <v>1800</v>
      </c>
      <c r="CB72" s="142">
        <v>1800</v>
      </c>
      <c r="CC72" s="142">
        <v>1800</v>
      </c>
      <c r="CD72" s="142">
        <v>1800</v>
      </c>
      <c r="CE72" s="142">
        <v>0</v>
      </c>
      <c r="CF72" s="142">
        <v>0</v>
      </c>
      <c r="CG72" s="142">
        <v>0</v>
      </c>
      <c r="CH72" s="142">
        <v>0</v>
      </c>
      <c r="CI72" s="142">
        <v>0</v>
      </c>
      <c r="CJ72" s="142">
        <v>0</v>
      </c>
      <c r="CK72" s="142">
        <v>0</v>
      </c>
      <c r="CL72" s="142">
        <v>0</v>
      </c>
      <c r="CM72" s="142">
        <v>0</v>
      </c>
      <c r="CN72" s="142">
        <v>0</v>
      </c>
      <c r="CO72" s="142">
        <v>0</v>
      </c>
      <c r="CP72" s="142">
        <v>0</v>
      </c>
      <c r="CQ72" s="155">
        <v>0</v>
      </c>
      <c r="CR72" s="155">
        <v>0</v>
      </c>
      <c r="CS72" s="155">
        <v>0</v>
      </c>
      <c r="CT72" s="155">
        <v>0</v>
      </c>
      <c r="CU72" s="155">
        <v>0</v>
      </c>
      <c r="CV72" s="155">
        <v>0</v>
      </c>
      <c r="CW72" s="94">
        <v>0</v>
      </c>
      <c r="CX72" s="94"/>
      <c r="CY72" s="94"/>
      <c r="CZ72" s="94"/>
      <c r="DA72" s="94"/>
      <c r="DB72" s="94"/>
      <c r="DC72" s="94"/>
      <c r="DD72" s="94"/>
      <c r="DE72" s="28">
        <f t="shared" si="178"/>
        <v>122400</v>
      </c>
      <c r="DF72" s="28">
        <f t="shared" si="179"/>
        <v>1224</v>
      </c>
    </row>
    <row r="73" spans="1:110" outlineLevel="2" x14ac:dyDescent="0.25">
      <c r="A73" s="88" t="s">
        <v>99</v>
      </c>
      <c r="B73" s="27"/>
      <c r="C73" s="134">
        <v>0</v>
      </c>
      <c r="D73" s="134">
        <v>0</v>
      </c>
      <c r="E73" s="134">
        <v>0</v>
      </c>
      <c r="F73" s="134">
        <v>0</v>
      </c>
      <c r="G73" s="134">
        <v>0</v>
      </c>
      <c r="H73" s="170">
        <v>1326</v>
      </c>
      <c r="I73" s="170">
        <v>1324</v>
      </c>
      <c r="J73" s="142">
        <v>1499</v>
      </c>
      <c r="K73" s="170">
        <v>1396</v>
      </c>
      <c r="L73" s="170">
        <v>1415</v>
      </c>
      <c r="M73" s="170">
        <v>1309</v>
      </c>
      <c r="N73" s="170">
        <v>1314</v>
      </c>
      <c r="O73" s="170">
        <v>0</v>
      </c>
      <c r="P73" s="170">
        <v>0</v>
      </c>
      <c r="Q73" s="142">
        <v>0</v>
      </c>
      <c r="R73" s="170">
        <v>1071</v>
      </c>
      <c r="S73" s="170">
        <v>1075</v>
      </c>
      <c r="T73" s="142">
        <v>0</v>
      </c>
      <c r="U73" s="142">
        <v>1074</v>
      </c>
      <c r="V73" s="142">
        <v>0</v>
      </c>
      <c r="W73" s="142">
        <v>0</v>
      </c>
      <c r="X73" s="142">
        <v>1218</v>
      </c>
      <c r="Y73" s="142">
        <v>1459</v>
      </c>
      <c r="Z73" s="142">
        <v>0</v>
      </c>
      <c r="AA73" s="142">
        <v>0</v>
      </c>
      <c r="AB73" s="142">
        <v>0</v>
      </c>
      <c r="AC73" s="142">
        <v>0</v>
      </c>
      <c r="AD73" s="142">
        <v>1101</v>
      </c>
      <c r="AE73" s="142">
        <v>0</v>
      </c>
      <c r="AF73" s="142">
        <v>1485</v>
      </c>
      <c r="AG73" s="142">
        <v>1233</v>
      </c>
      <c r="AH73" s="142">
        <v>1145</v>
      </c>
      <c r="AI73" s="142">
        <v>0</v>
      </c>
      <c r="AJ73" s="142">
        <v>1052</v>
      </c>
      <c r="AK73" s="142">
        <v>1174</v>
      </c>
      <c r="AL73" s="142">
        <v>0</v>
      </c>
      <c r="AM73" s="142">
        <v>0</v>
      </c>
      <c r="AN73" s="142">
        <v>1259</v>
      </c>
      <c r="AO73" s="142">
        <v>1166</v>
      </c>
      <c r="AP73" s="142">
        <v>0</v>
      </c>
      <c r="AQ73" s="142">
        <v>0</v>
      </c>
      <c r="AR73" s="142">
        <v>0</v>
      </c>
      <c r="AS73" s="142">
        <v>1061</v>
      </c>
      <c r="AT73" s="142">
        <v>1426</v>
      </c>
      <c r="AU73" s="142">
        <v>1008</v>
      </c>
      <c r="AV73" s="142">
        <v>0</v>
      </c>
      <c r="AW73" s="142">
        <v>0</v>
      </c>
      <c r="AX73" s="142">
        <v>0</v>
      </c>
      <c r="AY73" s="142">
        <v>0</v>
      </c>
      <c r="AZ73" s="142">
        <v>0</v>
      </c>
      <c r="BA73" s="142">
        <v>0</v>
      </c>
      <c r="BB73" s="142">
        <v>0</v>
      </c>
      <c r="BC73" s="142">
        <v>0</v>
      </c>
      <c r="BD73" s="142">
        <v>0</v>
      </c>
      <c r="BE73" s="142">
        <v>0</v>
      </c>
      <c r="BF73" s="142">
        <v>0</v>
      </c>
      <c r="BG73" s="142">
        <v>0</v>
      </c>
      <c r="BH73" s="142">
        <v>0</v>
      </c>
      <c r="BI73" s="142">
        <v>0</v>
      </c>
      <c r="BJ73" s="142">
        <v>0</v>
      </c>
      <c r="BK73" s="142">
        <v>0</v>
      </c>
      <c r="BL73" s="142">
        <v>0</v>
      </c>
      <c r="BM73" s="142">
        <v>0</v>
      </c>
      <c r="BN73" s="142">
        <v>0</v>
      </c>
      <c r="BO73" s="142">
        <v>0</v>
      </c>
      <c r="BP73" s="142">
        <v>0</v>
      </c>
      <c r="BQ73" s="142">
        <v>0</v>
      </c>
      <c r="BR73" s="142">
        <v>0</v>
      </c>
      <c r="BS73" s="142">
        <v>0</v>
      </c>
      <c r="BT73" s="142">
        <v>0</v>
      </c>
      <c r="BU73" s="142">
        <v>0</v>
      </c>
      <c r="BV73" s="142">
        <v>0</v>
      </c>
      <c r="BW73" s="142">
        <v>0</v>
      </c>
      <c r="BX73" s="142">
        <v>0</v>
      </c>
      <c r="BY73" s="142">
        <v>0</v>
      </c>
      <c r="BZ73" s="142">
        <v>0</v>
      </c>
      <c r="CA73" s="142">
        <v>0</v>
      </c>
      <c r="CB73" s="142">
        <v>0</v>
      </c>
      <c r="CC73" s="142">
        <v>0</v>
      </c>
      <c r="CD73" s="142">
        <v>0</v>
      </c>
      <c r="CE73" s="142">
        <v>0</v>
      </c>
      <c r="CF73" s="142">
        <v>0</v>
      </c>
      <c r="CG73" s="151">
        <v>0</v>
      </c>
      <c r="CH73" s="151">
        <v>0</v>
      </c>
      <c r="CI73" s="151">
        <v>0</v>
      </c>
      <c r="CJ73" s="151">
        <v>0</v>
      </c>
      <c r="CK73" s="151">
        <v>0</v>
      </c>
      <c r="CL73" s="151">
        <v>0</v>
      </c>
      <c r="CM73" s="151">
        <v>0</v>
      </c>
      <c r="CN73" s="151">
        <v>0</v>
      </c>
      <c r="CO73" s="151">
        <v>0</v>
      </c>
      <c r="CP73" s="151">
        <v>0</v>
      </c>
      <c r="CQ73" s="151">
        <v>0</v>
      </c>
      <c r="CR73" s="151">
        <v>0</v>
      </c>
      <c r="CS73" s="142">
        <v>0</v>
      </c>
      <c r="CT73" s="142">
        <v>0</v>
      </c>
      <c r="CU73" s="142">
        <v>0</v>
      </c>
      <c r="CV73" s="142">
        <v>0</v>
      </c>
      <c r="CW73" s="94">
        <v>0</v>
      </c>
      <c r="CX73" s="94"/>
      <c r="CY73" s="94"/>
      <c r="CZ73" s="94"/>
      <c r="DA73" s="94"/>
      <c r="DB73" s="94"/>
      <c r="DC73" s="94"/>
      <c r="DD73" s="94"/>
      <c r="DE73" s="28">
        <f t="shared" si="178"/>
        <v>28590</v>
      </c>
      <c r="DF73" s="28">
        <f t="shared" si="179"/>
        <v>285.89999999999998</v>
      </c>
    </row>
    <row r="74" spans="1:110" outlineLevel="2" x14ac:dyDescent="0.25">
      <c r="A74" s="88" t="s">
        <v>100</v>
      </c>
      <c r="B74" s="27"/>
      <c r="C74" s="134">
        <v>0</v>
      </c>
      <c r="D74" s="134">
        <v>0</v>
      </c>
      <c r="E74" s="134">
        <v>0</v>
      </c>
      <c r="F74" s="134">
        <v>0</v>
      </c>
      <c r="G74" s="134">
        <v>0</v>
      </c>
      <c r="H74" s="134">
        <v>0</v>
      </c>
      <c r="I74" s="134">
        <v>0</v>
      </c>
      <c r="J74" s="142">
        <v>0</v>
      </c>
      <c r="K74" s="134">
        <v>0</v>
      </c>
      <c r="L74" s="170">
        <v>0</v>
      </c>
      <c r="M74" s="170">
        <v>0</v>
      </c>
      <c r="N74" s="170">
        <v>0</v>
      </c>
      <c r="O74" s="170">
        <v>0</v>
      </c>
      <c r="P74" s="142">
        <v>0</v>
      </c>
      <c r="Q74" s="170">
        <v>0</v>
      </c>
      <c r="R74" s="170">
        <v>0</v>
      </c>
      <c r="S74" s="142">
        <v>0</v>
      </c>
      <c r="T74" s="170">
        <v>0</v>
      </c>
      <c r="U74" s="170">
        <v>0</v>
      </c>
      <c r="V74" s="170">
        <v>0</v>
      </c>
      <c r="W74" s="170">
        <v>500</v>
      </c>
      <c r="X74" s="170">
        <v>500</v>
      </c>
      <c r="Y74" s="170">
        <v>500</v>
      </c>
      <c r="Z74" s="142">
        <v>500</v>
      </c>
      <c r="AA74" s="142">
        <v>500</v>
      </c>
      <c r="AB74" s="142">
        <v>500</v>
      </c>
      <c r="AC74" s="142">
        <v>500</v>
      </c>
      <c r="AD74" s="167">
        <v>500</v>
      </c>
      <c r="AE74" s="167">
        <v>500</v>
      </c>
      <c r="AF74" s="142">
        <v>500</v>
      </c>
      <c r="AG74" s="167">
        <v>500</v>
      </c>
      <c r="AH74" s="167">
        <v>500</v>
      </c>
      <c r="AI74" s="167">
        <v>500</v>
      </c>
      <c r="AJ74" s="142">
        <v>500</v>
      </c>
      <c r="AK74" s="142">
        <v>500</v>
      </c>
      <c r="AL74" s="142">
        <v>500</v>
      </c>
      <c r="AM74" s="142">
        <v>500</v>
      </c>
      <c r="AN74" s="142">
        <v>500</v>
      </c>
      <c r="AO74" s="142">
        <v>500</v>
      </c>
      <c r="AP74" s="142">
        <v>500</v>
      </c>
      <c r="AQ74" s="142">
        <v>500</v>
      </c>
      <c r="AR74" s="142">
        <v>500</v>
      </c>
      <c r="AS74" s="142">
        <v>500</v>
      </c>
      <c r="AT74" s="142">
        <v>500</v>
      </c>
      <c r="AU74" s="142">
        <v>500</v>
      </c>
      <c r="AV74" s="142">
        <v>500</v>
      </c>
      <c r="AW74" s="142">
        <v>500</v>
      </c>
      <c r="AX74" s="142">
        <v>500</v>
      </c>
      <c r="AY74" s="142">
        <v>500</v>
      </c>
      <c r="AZ74" s="142">
        <v>500</v>
      </c>
      <c r="BA74" s="142">
        <v>500</v>
      </c>
      <c r="BB74" s="142">
        <v>500</v>
      </c>
      <c r="BC74" s="168">
        <v>500</v>
      </c>
      <c r="BD74" s="168">
        <v>500</v>
      </c>
      <c r="BE74" s="168">
        <v>500</v>
      </c>
      <c r="BF74" s="142">
        <v>500</v>
      </c>
      <c r="BG74" s="142">
        <v>500</v>
      </c>
      <c r="BH74" s="142">
        <v>500</v>
      </c>
      <c r="BI74" s="171">
        <v>500</v>
      </c>
      <c r="BJ74" s="142">
        <v>500</v>
      </c>
      <c r="BK74" s="142">
        <v>500</v>
      </c>
      <c r="BL74" s="142">
        <v>500</v>
      </c>
      <c r="BM74" s="142">
        <v>500</v>
      </c>
      <c r="BN74" s="169">
        <v>500</v>
      </c>
      <c r="BO74" s="169">
        <v>500</v>
      </c>
      <c r="BP74" s="169">
        <v>500</v>
      </c>
      <c r="BQ74" s="169">
        <v>500</v>
      </c>
      <c r="BR74" s="169">
        <v>500</v>
      </c>
      <c r="BS74" s="169">
        <v>500</v>
      </c>
      <c r="BT74" s="142">
        <v>500</v>
      </c>
      <c r="BU74" s="142">
        <v>500</v>
      </c>
      <c r="BV74" s="142">
        <v>500</v>
      </c>
      <c r="BW74" s="142">
        <v>500</v>
      </c>
      <c r="BX74" s="142">
        <v>500</v>
      </c>
      <c r="BY74" s="142">
        <v>500</v>
      </c>
      <c r="BZ74" s="142">
        <v>500</v>
      </c>
      <c r="CA74" s="142">
        <v>500</v>
      </c>
      <c r="CB74" s="142">
        <v>500</v>
      </c>
      <c r="CC74" s="142">
        <v>500</v>
      </c>
      <c r="CD74" s="142">
        <v>500</v>
      </c>
      <c r="CE74" s="142">
        <v>0</v>
      </c>
      <c r="CF74" s="142">
        <v>0</v>
      </c>
      <c r="CG74" s="142">
        <v>0</v>
      </c>
      <c r="CH74" s="142">
        <v>0</v>
      </c>
      <c r="CI74" s="142">
        <v>0</v>
      </c>
      <c r="CJ74" s="142">
        <v>0</v>
      </c>
      <c r="CK74" s="142">
        <v>0</v>
      </c>
      <c r="CL74" s="142">
        <v>0</v>
      </c>
      <c r="CM74" s="142">
        <v>0</v>
      </c>
      <c r="CN74" s="142">
        <v>0</v>
      </c>
      <c r="CO74" s="142">
        <v>0</v>
      </c>
      <c r="CP74" s="142">
        <v>0</v>
      </c>
      <c r="CQ74" s="142">
        <v>0</v>
      </c>
      <c r="CR74" s="142">
        <v>0</v>
      </c>
      <c r="CS74" s="142">
        <v>0</v>
      </c>
      <c r="CT74" s="142">
        <v>0</v>
      </c>
      <c r="CU74" s="142">
        <v>0</v>
      </c>
      <c r="CV74" s="142">
        <v>0</v>
      </c>
      <c r="CW74" s="94">
        <v>0</v>
      </c>
      <c r="CX74" s="125"/>
      <c r="CY74" s="94"/>
      <c r="CZ74" s="94"/>
      <c r="DA74" s="94"/>
      <c r="DB74" s="94"/>
      <c r="DC74" s="94"/>
      <c r="DD74" s="94"/>
      <c r="DE74" s="28">
        <f t="shared" ref="DE74" si="195">SUM(C74:DD74)</f>
        <v>30000</v>
      </c>
      <c r="DF74" s="28">
        <f t="shared" ref="DF74" si="196" xml:space="preserve"> IFERROR(DE74 / COUNT($C$19:$CX$19),0)</f>
        <v>300</v>
      </c>
    </row>
    <row r="75" spans="1:110" outlineLevel="2" x14ac:dyDescent="0.25">
      <c r="A75" s="88" t="s">
        <v>101</v>
      </c>
      <c r="B75" s="27"/>
      <c r="C75" s="134">
        <v>0</v>
      </c>
      <c r="D75" s="134">
        <v>0</v>
      </c>
      <c r="E75" s="134">
        <v>0</v>
      </c>
      <c r="F75" s="134">
        <v>542</v>
      </c>
      <c r="G75" s="134">
        <v>652</v>
      </c>
      <c r="H75" s="134">
        <v>1969</v>
      </c>
      <c r="I75" s="134">
        <v>1087</v>
      </c>
      <c r="J75" s="142">
        <v>0</v>
      </c>
      <c r="K75" s="134">
        <v>0</v>
      </c>
      <c r="L75" s="134">
        <v>1129</v>
      </c>
      <c r="M75" s="134">
        <v>1539</v>
      </c>
      <c r="N75" s="134">
        <v>0</v>
      </c>
      <c r="O75" s="142">
        <v>0</v>
      </c>
      <c r="P75" s="142">
        <v>1667</v>
      </c>
      <c r="Q75" s="142">
        <v>0</v>
      </c>
      <c r="R75" s="134">
        <v>1738</v>
      </c>
      <c r="S75" s="142">
        <v>0</v>
      </c>
      <c r="T75" s="134">
        <v>0</v>
      </c>
      <c r="U75" s="142">
        <v>0</v>
      </c>
      <c r="V75" s="142">
        <v>0</v>
      </c>
      <c r="W75" s="142">
        <v>1629</v>
      </c>
      <c r="X75" s="142">
        <v>552</v>
      </c>
      <c r="Y75" s="134">
        <v>811</v>
      </c>
      <c r="Z75" s="164">
        <v>1347</v>
      </c>
      <c r="AA75" s="142">
        <v>0</v>
      </c>
      <c r="AB75" s="142">
        <v>0</v>
      </c>
      <c r="AC75" s="142">
        <v>0</v>
      </c>
      <c r="AD75" s="142">
        <v>0</v>
      </c>
      <c r="AE75" s="142">
        <v>0</v>
      </c>
      <c r="AF75" s="142">
        <v>0</v>
      </c>
      <c r="AG75" s="142">
        <v>1304</v>
      </c>
      <c r="AH75" s="142">
        <v>0</v>
      </c>
      <c r="AI75" s="142">
        <v>0</v>
      </c>
      <c r="AJ75" s="142">
        <v>0</v>
      </c>
      <c r="AK75" s="142">
        <v>0</v>
      </c>
      <c r="AL75" s="142">
        <v>0</v>
      </c>
      <c r="AM75" s="142">
        <v>0</v>
      </c>
      <c r="AN75" s="142">
        <v>0</v>
      </c>
      <c r="AO75" s="142">
        <v>0</v>
      </c>
      <c r="AP75" s="142">
        <v>0</v>
      </c>
      <c r="AQ75" s="142">
        <v>0</v>
      </c>
      <c r="AR75" s="142">
        <v>0</v>
      </c>
      <c r="AS75" s="142">
        <v>0</v>
      </c>
      <c r="AT75" s="142">
        <v>0</v>
      </c>
      <c r="AU75" s="142">
        <v>0</v>
      </c>
      <c r="AV75" s="142">
        <v>0</v>
      </c>
      <c r="AW75" s="142">
        <v>0</v>
      </c>
      <c r="AX75" s="142">
        <v>0</v>
      </c>
      <c r="AY75" s="142">
        <v>0</v>
      </c>
      <c r="AZ75" s="142">
        <v>0</v>
      </c>
      <c r="BA75" s="142">
        <v>0</v>
      </c>
      <c r="BB75" s="142">
        <v>0</v>
      </c>
      <c r="BC75" s="142">
        <v>0</v>
      </c>
      <c r="BD75" s="142">
        <v>0</v>
      </c>
      <c r="BE75" s="142">
        <v>0</v>
      </c>
      <c r="BF75" s="142">
        <v>0</v>
      </c>
      <c r="BG75" s="142">
        <v>0</v>
      </c>
      <c r="BH75" s="142">
        <v>0</v>
      </c>
      <c r="BI75" s="142">
        <v>0</v>
      </c>
      <c r="BJ75" s="142">
        <v>0</v>
      </c>
      <c r="BK75" s="142">
        <v>0</v>
      </c>
      <c r="BL75" s="142">
        <v>0</v>
      </c>
      <c r="BM75" s="142">
        <v>0</v>
      </c>
      <c r="BN75" s="142">
        <v>0</v>
      </c>
      <c r="BO75" s="142">
        <v>0</v>
      </c>
      <c r="BP75" s="142">
        <v>0</v>
      </c>
      <c r="BQ75" s="142">
        <v>0</v>
      </c>
      <c r="BR75" s="142">
        <v>0</v>
      </c>
      <c r="BS75" s="142">
        <v>0</v>
      </c>
      <c r="BT75" s="142">
        <v>0</v>
      </c>
      <c r="BU75" s="142">
        <v>0</v>
      </c>
      <c r="BV75" s="142">
        <v>0</v>
      </c>
      <c r="BW75" s="142">
        <v>0</v>
      </c>
      <c r="BX75" s="142">
        <v>0</v>
      </c>
      <c r="BY75" s="142">
        <v>0</v>
      </c>
      <c r="BZ75" s="142">
        <v>0</v>
      </c>
      <c r="CA75" s="142">
        <v>0</v>
      </c>
      <c r="CB75" s="142">
        <v>0</v>
      </c>
      <c r="CC75" s="142">
        <v>0</v>
      </c>
      <c r="CD75" s="142">
        <v>0</v>
      </c>
      <c r="CE75" s="142">
        <v>0</v>
      </c>
      <c r="CF75" s="142">
        <v>0</v>
      </c>
      <c r="CG75" s="142">
        <v>0</v>
      </c>
      <c r="CH75" s="142">
        <v>0</v>
      </c>
      <c r="CI75" s="142">
        <v>0</v>
      </c>
      <c r="CJ75" s="142">
        <v>0</v>
      </c>
      <c r="CK75" s="142">
        <v>0</v>
      </c>
      <c r="CL75" s="142">
        <v>0</v>
      </c>
      <c r="CM75" s="142">
        <v>0</v>
      </c>
      <c r="CN75" s="142">
        <v>0</v>
      </c>
      <c r="CO75" s="142">
        <v>0</v>
      </c>
      <c r="CP75" s="142">
        <v>0</v>
      </c>
      <c r="CQ75" s="142">
        <v>0</v>
      </c>
      <c r="CR75" s="142">
        <v>0</v>
      </c>
      <c r="CS75" s="142">
        <v>0</v>
      </c>
      <c r="CT75" s="142">
        <v>0</v>
      </c>
      <c r="CU75" s="142">
        <v>0</v>
      </c>
      <c r="CV75" s="142">
        <v>0</v>
      </c>
      <c r="CW75" s="94">
        <v>0</v>
      </c>
      <c r="CX75" s="94"/>
      <c r="CY75" s="94"/>
      <c r="CZ75" s="94"/>
      <c r="DA75" s="94"/>
      <c r="DB75" s="94"/>
      <c r="DC75" s="94"/>
      <c r="DD75" s="94"/>
      <c r="DE75" s="28">
        <f t="shared" si="178"/>
        <v>15966</v>
      </c>
      <c r="DF75" s="28">
        <f t="shared" si="179"/>
        <v>159.66</v>
      </c>
    </row>
    <row r="76" spans="1:110" outlineLevel="1" x14ac:dyDescent="0.25">
      <c r="A76" s="41" t="s">
        <v>72</v>
      </c>
      <c r="B76" s="27"/>
      <c r="C76" s="43">
        <f t="shared" ref="C76:AH76" si="197" xml:space="preserve"> SUMIF(C72:C75,"&gt;0")</f>
        <v>0</v>
      </c>
      <c r="D76" s="43">
        <f t="shared" si="197"/>
        <v>0</v>
      </c>
      <c r="E76" s="43">
        <f t="shared" si="197"/>
        <v>0</v>
      </c>
      <c r="F76" s="43">
        <f t="shared" si="197"/>
        <v>542</v>
      </c>
      <c r="G76" s="43">
        <f t="shared" si="197"/>
        <v>652</v>
      </c>
      <c r="H76" s="43">
        <f t="shared" si="197"/>
        <v>3295</v>
      </c>
      <c r="I76" s="43">
        <f t="shared" si="197"/>
        <v>2411</v>
      </c>
      <c r="J76" s="43">
        <f t="shared" si="197"/>
        <v>1499</v>
      </c>
      <c r="K76" s="43">
        <f t="shared" si="197"/>
        <v>1396</v>
      </c>
      <c r="L76" s="43">
        <f t="shared" si="197"/>
        <v>2544</v>
      </c>
      <c r="M76" s="43">
        <f t="shared" si="197"/>
        <v>2848</v>
      </c>
      <c r="N76" s="43">
        <f t="shared" si="197"/>
        <v>1314</v>
      </c>
      <c r="O76" s="43">
        <f t="shared" si="197"/>
        <v>1800</v>
      </c>
      <c r="P76" s="43">
        <f t="shared" si="197"/>
        <v>3467</v>
      </c>
      <c r="Q76" s="43">
        <f t="shared" si="197"/>
        <v>1800</v>
      </c>
      <c r="R76" s="43">
        <f t="shared" si="197"/>
        <v>4609</v>
      </c>
      <c r="S76" s="43">
        <f t="shared" si="197"/>
        <v>2875</v>
      </c>
      <c r="T76" s="43">
        <f t="shared" si="197"/>
        <v>1800</v>
      </c>
      <c r="U76" s="43">
        <f t="shared" si="197"/>
        <v>2874</v>
      </c>
      <c r="V76" s="43">
        <f t="shared" si="197"/>
        <v>1800</v>
      </c>
      <c r="W76" s="43">
        <f t="shared" si="197"/>
        <v>3929</v>
      </c>
      <c r="X76" s="43">
        <f t="shared" si="197"/>
        <v>4070</v>
      </c>
      <c r="Y76" s="43">
        <f t="shared" si="197"/>
        <v>4570</v>
      </c>
      <c r="Z76" s="43">
        <f t="shared" si="197"/>
        <v>3647</v>
      </c>
      <c r="AA76" s="43">
        <f t="shared" si="197"/>
        <v>2300</v>
      </c>
      <c r="AB76" s="43">
        <f t="shared" si="197"/>
        <v>2300</v>
      </c>
      <c r="AC76" s="43">
        <f t="shared" si="197"/>
        <v>2300</v>
      </c>
      <c r="AD76" s="43">
        <f t="shared" si="197"/>
        <v>3401</v>
      </c>
      <c r="AE76" s="43">
        <f t="shared" si="197"/>
        <v>2300</v>
      </c>
      <c r="AF76" s="43">
        <f t="shared" si="197"/>
        <v>3785</v>
      </c>
      <c r="AG76" s="43">
        <f t="shared" si="197"/>
        <v>4837</v>
      </c>
      <c r="AH76" s="43">
        <f t="shared" si="197"/>
        <v>3445</v>
      </c>
      <c r="AI76" s="43">
        <f t="shared" ref="AI76:BN76" si="198" xml:space="preserve"> SUMIF(AI72:AI75,"&gt;0")</f>
        <v>2300</v>
      </c>
      <c r="AJ76" s="43">
        <f t="shared" si="198"/>
        <v>3352</v>
      </c>
      <c r="AK76" s="43">
        <f t="shared" si="198"/>
        <v>3474</v>
      </c>
      <c r="AL76" s="43">
        <f t="shared" si="198"/>
        <v>2300</v>
      </c>
      <c r="AM76" s="43">
        <f t="shared" si="198"/>
        <v>2300</v>
      </c>
      <c r="AN76" s="43">
        <f t="shared" si="198"/>
        <v>3559</v>
      </c>
      <c r="AO76" s="43">
        <f t="shared" si="198"/>
        <v>3466</v>
      </c>
      <c r="AP76" s="43">
        <f t="shared" si="198"/>
        <v>2300</v>
      </c>
      <c r="AQ76" s="43">
        <f t="shared" si="198"/>
        <v>2300</v>
      </c>
      <c r="AR76" s="43">
        <f t="shared" si="198"/>
        <v>2300</v>
      </c>
      <c r="AS76" s="43">
        <f t="shared" si="198"/>
        <v>3361</v>
      </c>
      <c r="AT76" s="43">
        <f t="shared" si="198"/>
        <v>3726</v>
      </c>
      <c r="AU76" s="43">
        <f t="shared" si="198"/>
        <v>3308</v>
      </c>
      <c r="AV76" s="43">
        <f t="shared" si="198"/>
        <v>2300</v>
      </c>
      <c r="AW76" s="43">
        <f t="shared" si="198"/>
        <v>2300</v>
      </c>
      <c r="AX76" s="43">
        <f t="shared" si="198"/>
        <v>2300</v>
      </c>
      <c r="AY76" s="43">
        <f t="shared" si="198"/>
        <v>2300</v>
      </c>
      <c r="AZ76" s="43">
        <f t="shared" si="198"/>
        <v>2300</v>
      </c>
      <c r="BA76" s="43">
        <f t="shared" si="198"/>
        <v>2300</v>
      </c>
      <c r="BB76" s="43">
        <f t="shared" si="198"/>
        <v>2300</v>
      </c>
      <c r="BC76" s="43">
        <f t="shared" si="198"/>
        <v>2300</v>
      </c>
      <c r="BD76" s="43">
        <f t="shared" si="198"/>
        <v>2300</v>
      </c>
      <c r="BE76" s="43">
        <f t="shared" si="198"/>
        <v>2300</v>
      </c>
      <c r="BF76" s="43">
        <f t="shared" si="198"/>
        <v>2300</v>
      </c>
      <c r="BG76" s="43">
        <f t="shared" si="198"/>
        <v>2300</v>
      </c>
      <c r="BH76" s="43">
        <f t="shared" si="198"/>
        <v>2300</v>
      </c>
      <c r="BI76" s="43">
        <f t="shared" si="198"/>
        <v>2300</v>
      </c>
      <c r="BJ76" s="43">
        <f t="shared" si="198"/>
        <v>2300</v>
      </c>
      <c r="BK76" s="43">
        <f t="shared" si="198"/>
        <v>2300</v>
      </c>
      <c r="BL76" s="43">
        <f t="shared" si="198"/>
        <v>2300</v>
      </c>
      <c r="BM76" s="43">
        <f t="shared" si="198"/>
        <v>2300</v>
      </c>
      <c r="BN76" s="43">
        <f t="shared" si="198"/>
        <v>2300</v>
      </c>
      <c r="BO76" s="43">
        <f t="shared" ref="BO76:CT76" si="199" xml:space="preserve"> SUMIF(BO72:BO75,"&gt;0")</f>
        <v>2300</v>
      </c>
      <c r="BP76" s="43">
        <f t="shared" si="199"/>
        <v>2300</v>
      </c>
      <c r="BQ76" s="43">
        <f t="shared" si="199"/>
        <v>2300</v>
      </c>
      <c r="BR76" s="43">
        <f t="shared" si="199"/>
        <v>2300</v>
      </c>
      <c r="BS76" s="43">
        <f t="shared" si="199"/>
        <v>2300</v>
      </c>
      <c r="BT76" s="43">
        <f t="shared" si="199"/>
        <v>2300</v>
      </c>
      <c r="BU76" s="43">
        <f t="shared" si="199"/>
        <v>2300</v>
      </c>
      <c r="BV76" s="43">
        <f t="shared" si="199"/>
        <v>2300</v>
      </c>
      <c r="BW76" s="43">
        <f t="shared" si="199"/>
        <v>2300</v>
      </c>
      <c r="BX76" s="43">
        <f t="shared" si="199"/>
        <v>2300</v>
      </c>
      <c r="BY76" s="43">
        <f t="shared" si="199"/>
        <v>2300</v>
      </c>
      <c r="BZ76" s="43">
        <f t="shared" si="199"/>
        <v>2300</v>
      </c>
      <c r="CA76" s="43">
        <f t="shared" si="199"/>
        <v>2300</v>
      </c>
      <c r="CB76" s="43">
        <f t="shared" si="199"/>
        <v>2300</v>
      </c>
      <c r="CC76" s="43">
        <f t="shared" si="199"/>
        <v>2300</v>
      </c>
      <c r="CD76" s="43">
        <f t="shared" si="199"/>
        <v>2300</v>
      </c>
      <c r="CE76" s="43">
        <f t="shared" si="199"/>
        <v>0</v>
      </c>
      <c r="CF76" s="43">
        <f t="shared" si="199"/>
        <v>0</v>
      </c>
      <c r="CG76" s="43">
        <f t="shared" si="199"/>
        <v>0</v>
      </c>
      <c r="CH76" s="43">
        <f t="shared" si="199"/>
        <v>0</v>
      </c>
      <c r="CI76" s="43">
        <f t="shared" si="199"/>
        <v>0</v>
      </c>
      <c r="CJ76" s="43">
        <f t="shared" si="199"/>
        <v>0</v>
      </c>
      <c r="CK76" s="43">
        <f t="shared" si="199"/>
        <v>0</v>
      </c>
      <c r="CL76" s="43">
        <f t="shared" si="199"/>
        <v>0</v>
      </c>
      <c r="CM76" s="43">
        <f t="shared" si="199"/>
        <v>0</v>
      </c>
      <c r="CN76" s="43">
        <f t="shared" si="199"/>
        <v>0</v>
      </c>
      <c r="CO76" s="43">
        <f t="shared" si="199"/>
        <v>0</v>
      </c>
      <c r="CP76" s="43">
        <f t="shared" si="199"/>
        <v>0</v>
      </c>
      <c r="CQ76" s="43">
        <f t="shared" si="199"/>
        <v>0</v>
      </c>
      <c r="CR76" s="43">
        <f t="shared" si="199"/>
        <v>0</v>
      </c>
      <c r="CS76" s="43">
        <f t="shared" si="199"/>
        <v>0</v>
      </c>
      <c r="CT76" s="43">
        <f t="shared" si="199"/>
        <v>0</v>
      </c>
      <c r="CU76" s="43">
        <f t="shared" ref="CU76:DD76" si="200" xml:space="preserve"> SUMIF(CU72:CU75,"&gt;0")</f>
        <v>0</v>
      </c>
      <c r="CV76" s="43">
        <f t="shared" si="200"/>
        <v>0</v>
      </c>
      <c r="CW76" s="43">
        <f t="shared" si="200"/>
        <v>0</v>
      </c>
      <c r="CX76" s="43">
        <f t="shared" si="200"/>
        <v>0</v>
      </c>
      <c r="CY76" s="43">
        <f t="shared" si="200"/>
        <v>0</v>
      </c>
      <c r="CZ76" s="43">
        <f t="shared" si="200"/>
        <v>0</v>
      </c>
      <c r="DA76" s="43">
        <f t="shared" si="200"/>
        <v>0</v>
      </c>
      <c r="DB76" s="43">
        <f t="shared" si="200"/>
        <v>0</v>
      </c>
      <c r="DC76" s="43">
        <f t="shared" si="200"/>
        <v>0</v>
      </c>
      <c r="DD76" s="43">
        <f t="shared" si="200"/>
        <v>0</v>
      </c>
      <c r="DE76" s="43">
        <f t="shared" si="178"/>
        <v>196956</v>
      </c>
      <c r="DF76" s="43">
        <f t="shared" si="179"/>
        <v>1969.56</v>
      </c>
    </row>
    <row r="77" spans="1:110" outlineLevel="2" x14ac:dyDescent="0.25">
      <c r="A77" s="88" t="s">
        <v>102</v>
      </c>
      <c r="B77" s="27"/>
      <c r="C77" s="89">
        <v>0</v>
      </c>
      <c r="D77" s="89">
        <v>0</v>
      </c>
      <c r="E77" s="89">
        <v>0</v>
      </c>
      <c r="F77" s="89">
        <v>0</v>
      </c>
      <c r="G77" s="89">
        <v>0</v>
      </c>
      <c r="H77" s="89">
        <v>0</v>
      </c>
      <c r="I77" s="89">
        <v>0</v>
      </c>
      <c r="J77" s="89">
        <v>0</v>
      </c>
      <c r="K77" s="89">
        <v>0</v>
      </c>
      <c r="L77" s="89">
        <v>0</v>
      </c>
      <c r="M77" s="89">
        <v>0</v>
      </c>
      <c r="N77" s="89">
        <v>0</v>
      </c>
      <c r="O77" s="89">
        <v>0</v>
      </c>
      <c r="P77" s="89">
        <v>0</v>
      </c>
      <c r="Q77" s="89">
        <v>0</v>
      </c>
      <c r="R77" s="89">
        <v>0</v>
      </c>
      <c r="S77" s="89">
        <v>0</v>
      </c>
      <c r="T77" s="89">
        <v>0</v>
      </c>
      <c r="U77" s="89">
        <v>0</v>
      </c>
      <c r="V77" s="89">
        <v>0</v>
      </c>
      <c r="W77" s="89">
        <v>0</v>
      </c>
      <c r="X77" s="89">
        <v>0</v>
      </c>
      <c r="Y77" s="89">
        <v>0</v>
      </c>
      <c r="Z77" s="89">
        <v>0</v>
      </c>
      <c r="AA77" s="89">
        <v>0</v>
      </c>
      <c r="AB77" s="89">
        <v>0</v>
      </c>
      <c r="AC77" s="89">
        <v>0</v>
      </c>
      <c r="AD77" s="89">
        <v>0</v>
      </c>
      <c r="AE77" s="89">
        <v>0</v>
      </c>
      <c r="AF77" s="89">
        <v>0</v>
      </c>
      <c r="AG77" s="89">
        <v>0</v>
      </c>
      <c r="AH77" s="89">
        <v>0</v>
      </c>
      <c r="AI77" s="89">
        <v>0</v>
      </c>
      <c r="AJ77" s="92">
        <v>0</v>
      </c>
      <c r="AK77" s="92">
        <v>0</v>
      </c>
      <c r="AL77" s="89">
        <v>0</v>
      </c>
      <c r="AM77" s="89">
        <v>0</v>
      </c>
      <c r="AN77" s="89">
        <v>0</v>
      </c>
      <c r="AO77" s="89">
        <v>0</v>
      </c>
      <c r="AP77" s="89">
        <v>0</v>
      </c>
      <c r="AQ77" s="89">
        <v>0</v>
      </c>
      <c r="AR77" s="89">
        <v>0</v>
      </c>
      <c r="AS77" s="89">
        <v>0</v>
      </c>
      <c r="AT77" s="89">
        <v>0</v>
      </c>
      <c r="AU77" s="89">
        <v>0</v>
      </c>
      <c r="AV77" s="89">
        <v>0</v>
      </c>
      <c r="AW77" s="89">
        <v>0</v>
      </c>
      <c r="AX77" s="89">
        <v>0</v>
      </c>
      <c r="AY77" s="89">
        <v>0</v>
      </c>
      <c r="AZ77" s="89">
        <v>0</v>
      </c>
      <c r="BA77" s="89">
        <v>0</v>
      </c>
      <c r="BB77" s="89">
        <v>0</v>
      </c>
      <c r="BC77" s="89">
        <v>0</v>
      </c>
      <c r="BD77" s="89">
        <v>0</v>
      </c>
      <c r="BE77" s="89">
        <v>0</v>
      </c>
      <c r="BF77" s="89">
        <v>0</v>
      </c>
      <c r="BG77" s="89">
        <v>0</v>
      </c>
      <c r="BH77" s="89">
        <v>0</v>
      </c>
      <c r="BI77" s="89">
        <v>0</v>
      </c>
      <c r="BJ77" s="127">
        <v>0</v>
      </c>
      <c r="BK77" s="127">
        <v>0</v>
      </c>
      <c r="BL77" s="127">
        <v>0</v>
      </c>
      <c r="BM77" s="127">
        <v>0</v>
      </c>
      <c r="BN77" s="127">
        <v>0</v>
      </c>
      <c r="BO77" s="127">
        <v>0</v>
      </c>
      <c r="BP77" s="127">
        <v>0</v>
      </c>
      <c r="BQ77" s="127">
        <v>0</v>
      </c>
      <c r="BR77" s="127">
        <v>0</v>
      </c>
      <c r="BS77" s="127">
        <v>0</v>
      </c>
      <c r="BT77" s="127">
        <v>0</v>
      </c>
      <c r="BU77" s="127">
        <v>0</v>
      </c>
      <c r="BV77" s="142">
        <v>0</v>
      </c>
      <c r="BW77" s="142">
        <v>0</v>
      </c>
      <c r="BX77" s="142">
        <v>0</v>
      </c>
      <c r="BY77" s="142">
        <v>0</v>
      </c>
      <c r="BZ77" s="142">
        <v>0</v>
      </c>
      <c r="CA77" s="142">
        <v>0</v>
      </c>
      <c r="CB77" s="142">
        <v>0</v>
      </c>
      <c r="CC77" s="142">
        <v>0</v>
      </c>
      <c r="CD77" s="142">
        <v>0</v>
      </c>
      <c r="CE77" s="142">
        <v>0</v>
      </c>
      <c r="CF77" s="169">
        <v>0</v>
      </c>
      <c r="CG77" s="169">
        <v>0</v>
      </c>
      <c r="CH77" s="169">
        <v>0</v>
      </c>
      <c r="CI77" s="169">
        <v>0</v>
      </c>
      <c r="CJ77" s="169">
        <v>0</v>
      </c>
      <c r="CK77" s="169">
        <v>0</v>
      </c>
      <c r="CL77" s="169">
        <v>0</v>
      </c>
      <c r="CM77" s="169">
        <v>0</v>
      </c>
      <c r="CN77" s="169">
        <v>0</v>
      </c>
      <c r="CO77" s="169">
        <v>0</v>
      </c>
      <c r="CP77" s="169">
        <v>0</v>
      </c>
      <c r="CQ77" s="169">
        <v>0</v>
      </c>
      <c r="CR77" s="169">
        <v>0</v>
      </c>
      <c r="CS77" s="169">
        <v>0</v>
      </c>
      <c r="CT77" s="169">
        <v>0</v>
      </c>
      <c r="CU77" s="169">
        <v>0</v>
      </c>
      <c r="CV77" s="142">
        <v>0</v>
      </c>
      <c r="CW77" s="94">
        <v>0</v>
      </c>
      <c r="CX77" s="111"/>
      <c r="CY77" s="94"/>
      <c r="CZ77" s="94"/>
      <c r="DA77" s="94"/>
      <c r="DB77" s="94"/>
      <c r="DC77" s="94"/>
      <c r="DD77" s="94"/>
      <c r="DE77" s="28">
        <f t="shared" si="178"/>
        <v>0</v>
      </c>
      <c r="DF77" s="28">
        <f t="shared" si="179"/>
        <v>0</v>
      </c>
    </row>
    <row r="78" spans="1:110" outlineLevel="2" x14ac:dyDescent="0.25">
      <c r="A78" s="88" t="s">
        <v>103</v>
      </c>
      <c r="B78" s="27"/>
      <c r="C78" s="89">
        <v>0</v>
      </c>
      <c r="D78" s="89">
        <v>0</v>
      </c>
      <c r="E78" s="89">
        <v>0</v>
      </c>
      <c r="F78" s="89">
        <v>0</v>
      </c>
      <c r="G78" s="89">
        <v>0</v>
      </c>
      <c r="H78" s="89">
        <v>0</v>
      </c>
      <c r="I78" s="89">
        <v>0</v>
      </c>
      <c r="J78" s="89">
        <v>0</v>
      </c>
      <c r="K78" s="89">
        <v>0</v>
      </c>
      <c r="L78" s="89">
        <v>0</v>
      </c>
      <c r="M78" s="89">
        <v>0</v>
      </c>
      <c r="N78" s="89">
        <v>0</v>
      </c>
      <c r="O78" s="89">
        <v>0</v>
      </c>
      <c r="P78" s="89">
        <v>0</v>
      </c>
      <c r="Q78" s="89">
        <v>0</v>
      </c>
      <c r="R78" s="89">
        <v>0</v>
      </c>
      <c r="S78" s="89">
        <v>0</v>
      </c>
      <c r="T78" s="89">
        <v>0</v>
      </c>
      <c r="U78" s="89">
        <v>0</v>
      </c>
      <c r="V78" s="89">
        <v>0</v>
      </c>
      <c r="W78" s="89">
        <v>0</v>
      </c>
      <c r="X78" s="89">
        <v>0</v>
      </c>
      <c r="Y78" s="89">
        <v>0</v>
      </c>
      <c r="Z78" s="89">
        <v>0</v>
      </c>
      <c r="AA78" s="89">
        <v>0</v>
      </c>
      <c r="AB78" s="89">
        <v>0</v>
      </c>
      <c r="AC78" s="89">
        <v>0</v>
      </c>
      <c r="AD78" s="89">
        <v>0</v>
      </c>
      <c r="AE78" s="89">
        <v>0</v>
      </c>
      <c r="AF78" s="89">
        <v>0</v>
      </c>
      <c r="AG78" s="89">
        <v>0</v>
      </c>
      <c r="AH78" s="89">
        <v>0</v>
      </c>
      <c r="AI78" s="89">
        <v>0</v>
      </c>
      <c r="AJ78" s="92">
        <v>0</v>
      </c>
      <c r="AK78" s="92">
        <v>0</v>
      </c>
      <c r="AL78" s="92">
        <v>0</v>
      </c>
      <c r="AM78" s="92">
        <v>0</v>
      </c>
      <c r="AN78" s="92">
        <v>0</v>
      </c>
      <c r="AO78" s="92">
        <v>0</v>
      </c>
      <c r="AP78" s="92">
        <v>0</v>
      </c>
      <c r="AQ78" s="93">
        <v>0</v>
      </c>
      <c r="AR78" s="90">
        <v>0</v>
      </c>
      <c r="AS78" s="142">
        <v>0</v>
      </c>
      <c r="AT78" s="142">
        <v>0</v>
      </c>
      <c r="AU78" s="142">
        <v>0</v>
      </c>
      <c r="AV78" s="142">
        <v>0</v>
      </c>
      <c r="AW78" s="142">
        <v>0</v>
      </c>
      <c r="AX78" s="142">
        <v>0</v>
      </c>
      <c r="AY78" s="142">
        <v>0</v>
      </c>
      <c r="AZ78" s="142">
        <v>0</v>
      </c>
      <c r="BA78" s="142">
        <v>0</v>
      </c>
      <c r="BB78" s="142">
        <v>0</v>
      </c>
      <c r="BC78" s="142">
        <v>0</v>
      </c>
      <c r="BD78" s="90">
        <v>0</v>
      </c>
      <c r="BE78" s="142">
        <v>0</v>
      </c>
      <c r="BF78" s="142">
        <v>0</v>
      </c>
      <c r="BG78" s="142">
        <v>0</v>
      </c>
      <c r="BH78" s="142">
        <v>0</v>
      </c>
      <c r="BI78" s="142">
        <v>0</v>
      </c>
      <c r="BJ78" s="142">
        <v>0</v>
      </c>
      <c r="BK78" s="142">
        <v>0</v>
      </c>
      <c r="BL78" s="142">
        <v>0</v>
      </c>
      <c r="BM78" s="142">
        <v>0</v>
      </c>
      <c r="BN78" s="142">
        <v>0</v>
      </c>
      <c r="BO78" s="142">
        <v>0</v>
      </c>
      <c r="BP78" s="94">
        <v>0</v>
      </c>
      <c r="BQ78" s="142">
        <v>0</v>
      </c>
      <c r="BR78" s="142">
        <v>0</v>
      </c>
      <c r="BS78" s="142">
        <v>0</v>
      </c>
      <c r="BT78" s="142">
        <v>0</v>
      </c>
      <c r="BU78" s="142">
        <v>0</v>
      </c>
      <c r="BV78" s="142">
        <v>0</v>
      </c>
      <c r="BW78" s="142">
        <v>0</v>
      </c>
      <c r="BX78" s="142">
        <v>0</v>
      </c>
      <c r="BY78" s="142">
        <v>0</v>
      </c>
      <c r="BZ78" s="142">
        <v>0</v>
      </c>
      <c r="CA78" s="142">
        <v>0</v>
      </c>
      <c r="CB78" s="142">
        <v>0</v>
      </c>
      <c r="CC78" s="142">
        <v>0</v>
      </c>
      <c r="CD78" s="142">
        <v>0</v>
      </c>
      <c r="CE78" s="142">
        <v>0</v>
      </c>
      <c r="CF78" s="142">
        <v>0</v>
      </c>
      <c r="CG78" s="142">
        <v>0</v>
      </c>
      <c r="CH78" s="142">
        <v>0</v>
      </c>
      <c r="CI78" s="142">
        <v>0</v>
      </c>
      <c r="CJ78" s="142">
        <v>0</v>
      </c>
      <c r="CK78" s="142">
        <v>0</v>
      </c>
      <c r="CL78" s="142">
        <v>0</v>
      </c>
      <c r="CM78" s="142">
        <v>0</v>
      </c>
      <c r="CN78" s="142">
        <v>0</v>
      </c>
      <c r="CO78" s="142">
        <v>0</v>
      </c>
      <c r="CP78" s="142">
        <v>0</v>
      </c>
      <c r="CQ78" s="142">
        <v>0</v>
      </c>
      <c r="CR78" s="142">
        <v>0</v>
      </c>
      <c r="CS78" s="142">
        <v>0</v>
      </c>
      <c r="CT78" s="142">
        <v>0</v>
      </c>
      <c r="CU78" s="142">
        <v>0</v>
      </c>
      <c r="CV78" s="142">
        <v>0</v>
      </c>
      <c r="CW78" s="94">
        <v>0</v>
      </c>
      <c r="CX78" s="94"/>
      <c r="CY78" s="94"/>
      <c r="CZ78" s="94"/>
      <c r="DA78" s="94"/>
      <c r="DB78" s="94"/>
      <c r="DC78" s="94"/>
      <c r="DD78" s="94"/>
      <c r="DE78" s="124">
        <f t="shared" si="178"/>
        <v>0</v>
      </c>
      <c r="DF78" s="28">
        <f t="shared" si="179"/>
        <v>0</v>
      </c>
    </row>
    <row r="79" spans="1:110" outlineLevel="2" x14ac:dyDescent="0.25">
      <c r="A79" s="88" t="s">
        <v>104</v>
      </c>
      <c r="B79" s="27"/>
      <c r="C79" s="89">
        <v>0</v>
      </c>
      <c r="D79" s="89">
        <v>0</v>
      </c>
      <c r="E79" s="89">
        <v>0</v>
      </c>
      <c r="F79" s="89">
        <v>0</v>
      </c>
      <c r="G79" s="89">
        <v>0</v>
      </c>
      <c r="H79" s="89">
        <v>2688</v>
      </c>
      <c r="I79" s="89">
        <v>0</v>
      </c>
      <c r="J79" s="89">
        <v>0</v>
      </c>
      <c r="K79" s="89">
        <v>0</v>
      </c>
      <c r="L79" s="89">
        <v>0</v>
      </c>
      <c r="M79" s="89">
        <v>0</v>
      </c>
      <c r="N79" s="89">
        <v>0</v>
      </c>
      <c r="O79" s="89">
        <v>0</v>
      </c>
      <c r="P79" s="89">
        <v>0</v>
      </c>
      <c r="Q79" s="89">
        <v>0</v>
      </c>
      <c r="R79" s="89">
        <v>0</v>
      </c>
      <c r="S79" s="89">
        <v>0</v>
      </c>
      <c r="T79" s="89">
        <v>2144</v>
      </c>
      <c r="U79" s="89">
        <v>0</v>
      </c>
      <c r="V79" s="89">
        <v>0</v>
      </c>
      <c r="W79" s="89">
        <v>0</v>
      </c>
      <c r="X79" s="89">
        <v>0</v>
      </c>
      <c r="Y79" s="89">
        <v>0</v>
      </c>
      <c r="Z79" s="89">
        <v>0</v>
      </c>
      <c r="AA79" s="89">
        <v>0</v>
      </c>
      <c r="AB79" s="89">
        <v>0</v>
      </c>
      <c r="AC79" s="89">
        <v>0</v>
      </c>
      <c r="AD79" s="89">
        <v>0</v>
      </c>
      <c r="AE79" s="89">
        <v>0</v>
      </c>
      <c r="AF79" s="89">
        <v>2464</v>
      </c>
      <c r="AG79" s="89">
        <v>0</v>
      </c>
      <c r="AH79" s="89">
        <v>0</v>
      </c>
      <c r="AI79" s="89">
        <v>0</v>
      </c>
      <c r="AJ79" s="92">
        <v>0</v>
      </c>
      <c r="AK79" s="92">
        <v>0</v>
      </c>
      <c r="AL79" s="92">
        <v>0</v>
      </c>
      <c r="AM79" s="92">
        <v>0</v>
      </c>
      <c r="AN79" s="92">
        <v>0</v>
      </c>
      <c r="AO79" s="92">
        <v>0</v>
      </c>
      <c r="AP79" s="92">
        <v>0</v>
      </c>
      <c r="AQ79" s="93">
        <v>0</v>
      </c>
      <c r="AR79" s="90">
        <v>2254</v>
      </c>
      <c r="AS79" s="142">
        <v>0</v>
      </c>
      <c r="AT79" s="142">
        <v>0</v>
      </c>
      <c r="AU79" s="142">
        <v>0</v>
      </c>
      <c r="AV79" s="142">
        <v>0</v>
      </c>
      <c r="AW79" s="142">
        <v>0</v>
      </c>
      <c r="AX79" s="142">
        <v>0</v>
      </c>
      <c r="AY79" s="142">
        <v>0</v>
      </c>
      <c r="AZ79" s="142">
        <v>0</v>
      </c>
      <c r="BA79" s="142">
        <v>0</v>
      </c>
      <c r="BB79" s="142">
        <v>0</v>
      </c>
      <c r="BC79" s="142">
        <v>0</v>
      </c>
      <c r="BD79" s="94">
        <v>2417</v>
      </c>
      <c r="BE79" s="142">
        <v>0</v>
      </c>
      <c r="BF79" s="142">
        <v>0</v>
      </c>
      <c r="BG79" s="142">
        <v>0</v>
      </c>
      <c r="BH79" s="142">
        <v>0</v>
      </c>
      <c r="BI79" s="142">
        <v>0</v>
      </c>
      <c r="BJ79" s="142">
        <v>0</v>
      </c>
      <c r="BK79" s="142">
        <v>0</v>
      </c>
      <c r="BL79" s="142">
        <v>0</v>
      </c>
      <c r="BM79" s="142">
        <v>0</v>
      </c>
      <c r="BN79" s="142">
        <v>0</v>
      </c>
      <c r="BO79" s="142">
        <v>0</v>
      </c>
      <c r="BP79" s="94">
        <v>2534</v>
      </c>
      <c r="BQ79" s="142">
        <v>0</v>
      </c>
      <c r="BR79" s="142">
        <v>0</v>
      </c>
      <c r="BS79" s="142">
        <v>0</v>
      </c>
      <c r="BT79" s="142">
        <v>0</v>
      </c>
      <c r="BU79" s="142">
        <v>0</v>
      </c>
      <c r="BV79" s="142">
        <v>0</v>
      </c>
      <c r="BW79" s="142">
        <v>0</v>
      </c>
      <c r="BX79" s="142">
        <v>0</v>
      </c>
      <c r="BY79" s="142">
        <v>0</v>
      </c>
      <c r="BZ79" s="142">
        <v>0</v>
      </c>
      <c r="CA79" s="142">
        <v>0</v>
      </c>
      <c r="CB79" s="151">
        <v>2838</v>
      </c>
      <c r="CC79" s="142">
        <v>0</v>
      </c>
      <c r="CD79" s="142">
        <v>0</v>
      </c>
      <c r="CE79" s="142">
        <v>0</v>
      </c>
      <c r="CF79" s="142">
        <v>0</v>
      </c>
      <c r="CG79" s="142">
        <v>0</v>
      </c>
      <c r="CH79" s="142">
        <v>0</v>
      </c>
      <c r="CI79" s="142">
        <v>0</v>
      </c>
      <c r="CJ79" s="142">
        <v>0</v>
      </c>
      <c r="CK79" s="142">
        <v>0</v>
      </c>
      <c r="CL79" s="142">
        <v>0</v>
      </c>
      <c r="CM79" s="142">
        <v>0</v>
      </c>
      <c r="CN79" s="151">
        <v>2531</v>
      </c>
      <c r="CO79" s="142">
        <v>0</v>
      </c>
      <c r="CP79" s="142">
        <v>0</v>
      </c>
      <c r="CQ79" s="142">
        <v>0</v>
      </c>
      <c r="CR79" s="142">
        <v>0</v>
      </c>
      <c r="CS79" s="142">
        <v>0</v>
      </c>
      <c r="CT79" s="142">
        <v>0</v>
      </c>
      <c r="CU79" s="142">
        <v>0</v>
      </c>
      <c r="CV79" s="142">
        <v>0</v>
      </c>
      <c r="CW79" s="94">
        <v>0</v>
      </c>
      <c r="CX79" s="94"/>
      <c r="CY79" s="94"/>
      <c r="CZ79" s="94"/>
      <c r="DA79" s="94"/>
      <c r="DB79" s="94"/>
      <c r="DC79" s="94"/>
      <c r="DD79" s="94"/>
      <c r="DE79" s="124">
        <f t="shared" si="178"/>
        <v>19870</v>
      </c>
      <c r="DF79" s="28">
        <f t="shared" si="179"/>
        <v>198.7</v>
      </c>
    </row>
    <row r="80" spans="1:110" outlineLevel="2" x14ac:dyDescent="0.25">
      <c r="A80" s="88" t="s">
        <v>111</v>
      </c>
      <c r="B80" s="27"/>
      <c r="C80" s="94">
        <v>0</v>
      </c>
      <c r="D80" s="94">
        <v>0</v>
      </c>
      <c r="E80" s="94">
        <v>0</v>
      </c>
      <c r="F80" s="94">
        <v>0</v>
      </c>
      <c r="G80" s="94">
        <v>0</v>
      </c>
      <c r="H80" s="94">
        <v>0</v>
      </c>
      <c r="I80" s="94">
        <v>0</v>
      </c>
      <c r="J80" s="94">
        <v>0</v>
      </c>
      <c r="K80" s="94">
        <v>0</v>
      </c>
      <c r="L80" s="94">
        <v>0</v>
      </c>
      <c r="M80" s="94">
        <v>0</v>
      </c>
      <c r="N80" s="94">
        <v>0</v>
      </c>
      <c r="O80" s="94">
        <v>0</v>
      </c>
      <c r="P80" s="94">
        <v>0</v>
      </c>
      <c r="Q80" s="94">
        <v>0</v>
      </c>
      <c r="R80" s="94">
        <v>0</v>
      </c>
      <c r="S80" s="94">
        <v>0</v>
      </c>
      <c r="T80" s="94">
        <v>0</v>
      </c>
      <c r="U80" s="94">
        <v>0</v>
      </c>
      <c r="V80" s="94">
        <v>0</v>
      </c>
      <c r="W80" s="94">
        <v>0</v>
      </c>
      <c r="X80" s="94">
        <v>0</v>
      </c>
      <c r="Y80" s="94">
        <v>0</v>
      </c>
      <c r="Z80" s="94">
        <v>0</v>
      </c>
      <c r="AA80" s="94">
        <v>0</v>
      </c>
      <c r="AB80" s="94">
        <v>0</v>
      </c>
      <c r="AC80" s="94">
        <v>0</v>
      </c>
      <c r="AD80" s="94">
        <v>0</v>
      </c>
      <c r="AE80" s="94">
        <v>0</v>
      </c>
      <c r="AF80" s="94">
        <v>0</v>
      </c>
      <c r="AG80" s="94">
        <v>0</v>
      </c>
      <c r="AH80" s="94">
        <v>0</v>
      </c>
      <c r="AI80" s="94">
        <v>0</v>
      </c>
      <c r="AJ80" s="94">
        <v>0</v>
      </c>
      <c r="AK80" s="94">
        <v>0</v>
      </c>
      <c r="AL80" s="94">
        <v>0</v>
      </c>
      <c r="AM80" s="94">
        <v>0</v>
      </c>
      <c r="AN80" s="94">
        <v>0</v>
      </c>
      <c r="AO80" s="94">
        <v>0</v>
      </c>
      <c r="AP80" s="94">
        <v>0</v>
      </c>
      <c r="AQ80" s="94">
        <v>0</v>
      </c>
      <c r="AR80" s="94">
        <v>0</v>
      </c>
      <c r="AS80" s="94">
        <v>0</v>
      </c>
      <c r="AT80" s="94">
        <v>0</v>
      </c>
      <c r="AU80" s="94">
        <v>0</v>
      </c>
      <c r="AV80" s="94">
        <v>0</v>
      </c>
      <c r="AW80" s="94">
        <v>0</v>
      </c>
      <c r="AX80" s="94">
        <v>0</v>
      </c>
      <c r="AY80" s="94">
        <v>0</v>
      </c>
      <c r="AZ80" s="94">
        <v>0</v>
      </c>
      <c r="BA80" s="94">
        <v>0</v>
      </c>
      <c r="BB80" s="94">
        <v>0</v>
      </c>
      <c r="BC80" s="94">
        <v>0</v>
      </c>
      <c r="BD80" s="94">
        <v>0</v>
      </c>
      <c r="BE80" s="94">
        <v>0</v>
      </c>
      <c r="BF80" s="94">
        <v>0</v>
      </c>
      <c r="BG80" s="94">
        <v>0</v>
      </c>
      <c r="BH80" s="94">
        <v>0</v>
      </c>
      <c r="BI80" s="94">
        <v>0</v>
      </c>
      <c r="BJ80" s="94">
        <v>0</v>
      </c>
      <c r="BK80" s="94">
        <v>0</v>
      </c>
      <c r="BL80" s="94">
        <v>0</v>
      </c>
      <c r="BM80" s="94">
        <v>0</v>
      </c>
      <c r="BN80" s="94">
        <v>0</v>
      </c>
      <c r="BO80" s="94">
        <v>0</v>
      </c>
      <c r="BP80" s="94">
        <v>0</v>
      </c>
      <c r="BQ80" s="94">
        <v>0</v>
      </c>
      <c r="BR80" s="94">
        <v>0</v>
      </c>
      <c r="BS80" s="94">
        <v>0</v>
      </c>
      <c r="BT80" s="94">
        <v>0</v>
      </c>
      <c r="BU80" s="94">
        <v>0</v>
      </c>
      <c r="BV80" s="142">
        <v>0</v>
      </c>
      <c r="BW80" s="142">
        <v>0</v>
      </c>
      <c r="BX80" s="142">
        <v>0</v>
      </c>
      <c r="BY80" s="142">
        <v>0</v>
      </c>
      <c r="BZ80" s="142">
        <v>0</v>
      </c>
      <c r="CA80" s="142">
        <v>0</v>
      </c>
      <c r="CB80" s="142">
        <v>0</v>
      </c>
      <c r="CC80" s="142">
        <v>0</v>
      </c>
      <c r="CD80" s="142">
        <v>0</v>
      </c>
      <c r="CE80" s="142">
        <v>0</v>
      </c>
      <c r="CF80" s="142">
        <v>0</v>
      </c>
      <c r="CG80" s="142">
        <v>0</v>
      </c>
      <c r="CH80" s="142">
        <v>0</v>
      </c>
      <c r="CI80" s="142">
        <v>0</v>
      </c>
      <c r="CJ80" s="142">
        <v>0</v>
      </c>
      <c r="CK80" s="142">
        <v>0</v>
      </c>
      <c r="CL80" s="142">
        <v>0</v>
      </c>
      <c r="CM80" s="142">
        <v>0</v>
      </c>
      <c r="CN80" s="142">
        <v>0</v>
      </c>
      <c r="CO80" s="142">
        <v>0</v>
      </c>
      <c r="CP80" s="142">
        <v>0</v>
      </c>
      <c r="CQ80" s="142">
        <v>0</v>
      </c>
      <c r="CR80" s="142">
        <v>0</v>
      </c>
      <c r="CS80" s="142">
        <v>0</v>
      </c>
      <c r="CT80" s="142">
        <v>0</v>
      </c>
      <c r="CU80" s="142">
        <v>0</v>
      </c>
      <c r="CV80" s="142">
        <v>0</v>
      </c>
      <c r="CW80" s="94">
        <v>0</v>
      </c>
      <c r="CX80" s="94"/>
      <c r="CY80" s="94"/>
      <c r="CZ80" s="94"/>
      <c r="DA80" s="94"/>
      <c r="DB80" s="94"/>
      <c r="DC80" s="94"/>
      <c r="DD80" s="94"/>
      <c r="DE80" s="124"/>
      <c r="DF80" s="28"/>
    </row>
    <row r="81" spans="1:110" outlineLevel="2" x14ac:dyDescent="0.25">
      <c r="A81" s="88" t="s">
        <v>105</v>
      </c>
      <c r="B81" s="27"/>
      <c r="C81" s="89">
        <v>0</v>
      </c>
      <c r="D81" s="89">
        <v>0</v>
      </c>
      <c r="E81" s="89">
        <v>0</v>
      </c>
      <c r="F81" s="89">
        <v>0</v>
      </c>
      <c r="G81" s="89">
        <v>0</v>
      </c>
      <c r="H81" s="89">
        <v>0</v>
      </c>
      <c r="I81" s="89">
        <v>0</v>
      </c>
      <c r="J81" s="89">
        <v>0</v>
      </c>
      <c r="K81" s="89">
        <v>0</v>
      </c>
      <c r="L81" s="89">
        <v>0</v>
      </c>
      <c r="M81" s="89">
        <v>338</v>
      </c>
      <c r="N81" s="89">
        <v>0</v>
      </c>
      <c r="O81" s="89">
        <v>0</v>
      </c>
      <c r="P81" s="89">
        <v>0</v>
      </c>
      <c r="Q81" s="89">
        <v>0</v>
      </c>
      <c r="R81" s="89">
        <v>0</v>
      </c>
      <c r="S81" s="89">
        <v>0</v>
      </c>
      <c r="T81" s="89">
        <v>0</v>
      </c>
      <c r="U81" s="89">
        <v>201</v>
      </c>
      <c r="V81" s="89">
        <v>0</v>
      </c>
      <c r="W81" s="89">
        <v>0</v>
      </c>
      <c r="X81" s="89">
        <v>0</v>
      </c>
      <c r="Y81" s="89">
        <v>0</v>
      </c>
      <c r="Z81" s="89">
        <v>0</v>
      </c>
      <c r="AA81" s="89">
        <v>0</v>
      </c>
      <c r="AB81" s="89">
        <v>0</v>
      </c>
      <c r="AC81" s="89">
        <v>0</v>
      </c>
      <c r="AD81" s="89">
        <v>0</v>
      </c>
      <c r="AE81" s="89">
        <v>326</v>
      </c>
      <c r="AF81" s="89">
        <v>0</v>
      </c>
      <c r="AG81" s="89">
        <v>0</v>
      </c>
      <c r="AH81" s="89">
        <v>0</v>
      </c>
      <c r="AI81" s="89">
        <v>0</v>
      </c>
      <c r="AJ81" s="92">
        <v>0</v>
      </c>
      <c r="AK81" s="92">
        <v>0</v>
      </c>
      <c r="AL81" s="92">
        <v>0</v>
      </c>
      <c r="AM81" s="92">
        <v>0</v>
      </c>
      <c r="AN81" s="92">
        <v>0</v>
      </c>
      <c r="AO81" s="92">
        <v>0</v>
      </c>
      <c r="AP81" s="93">
        <v>0</v>
      </c>
      <c r="AQ81" s="93">
        <v>0</v>
      </c>
      <c r="AR81" s="90">
        <v>0</v>
      </c>
      <c r="AS81" s="90">
        <v>0</v>
      </c>
      <c r="AT81" s="90">
        <v>0</v>
      </c>
      <c r="AU81" s="90">
        <v>0</v>
      </c>
      <c r="AV81" s="90">
        <v>0</v>
      </c>
      <c r="AW81" s="90">
        <v>0</v>
      </c>
      <c r="AX81" s="90">
        <v>0</v>
      </c>
      <c r="AY81" s="90">
        <v>0</v>
      </c>
      <c r="AZ81" s="90">
        <v>0</v>
      </c>
      <c r="BA81" s="94">
        <v>0</v>
      </c>
      <c r="BB81" s="94">
        <v>0</v>
      </c>
      <c r="BC81" s="94">
        <v>0</v>
      </c>
      <c r="BD81" s="90">
        <v>0</v>
      </c>
      <c r="BE81" s="90">
        <v>0</v>
      </c>
      <c r="BF81" s="90">
        <v>0</v>
      </c>
      <c r="BG81" s="90">
        <v>0</v>
      </c>
      <c r="BH81" s="90">
        <v>0</v>
      </c>
      <c r="BI81" s="94">
        <v>0</v>
      </c>
      <c r="BJ81" s="94">
        <v>0</v>
      </c>
      <c r="BK81" s="94">
        <v>0</v>
      </c>
      <c r="BL81" s="94">
        <v>0</v>
      </c>
      <c r="BM81" s="94">
        <v>0</v>
      </c>
      <c r="BN81" s="94">
        <v>0</v>
      </c>
      <c r="BO81" s="94">
        <v>0</v>
      </c>
      <c r="BP81" s="94">
        <v>0</v>
      </c>
      <c r="BQ81" s="94">
        <v>380</v>
      </c>
      <c r="BR81" s="94">
        <v>0</v>
      </c>
      <c r="BS81" s="94">
        <v>0</v>
      </c>
      <c r="BT81" s="128">
        <v>0</v>
      </c>
      <c r="BU81" s="94">
        <v>0</v>
      </c>
      <c r="BV81" s="142">
        <v>0</v>
      </c>
      <c r="BW81" s="142">
        <v>374</v>
      </c>
      <c r="BX81" s="142">
        <v>0</v>
      </c>
      <c r="BY81" s="142">
        <v>0</v>
      </c>
      <c r="BZ81" s="142">
        <v>0</v>
      </c>
      <c r="CA81" s="142">
        <v>0</v>
      </c>
      <c r="CB81" s="142">
        <v>0</v>
      </c>
      <c r="CC81" s="142">
        <v>0</v>
      </c>
      <c r="CD81" s="134">
        <v>0</v>
      </c>
      <c r="CE81" s="142">
        <v>0</v>
      </c>
      <c r="CF81" s="142">
        <v>0</v>
      </c>
      <c r="CG81" s="142">
        <v>0</v>
      </c>
      <c r="CH81" s="142">
        <v>0</v>
      </c>
      <c r="CI81" s="142">
        <v>0</v>
      </c>
      <c r="CJ81" s="142">
        <v>0</v>
      </c>
      <c r="CK81" s="134">
        <v>0</v>
      </c>
      <c r="CL81" s="142">
        <v>0</v>
      </c>
      <c r="CM81" s="134">
        <v>0</v>
      </c>
      <c r="CN81" s="142">
        <v>0</v>
      </c>
      <c r="CO81" s="142">
        <v>0</v>
      </c>
      <c r="CP81" s="134">
        <v>296</v>
      </c>
      <c r="CQ81" s="142">
        <v>380</v>
      </c>
      <c r="CR81" s="134">
        <v>0</v>
      </c>
      <c r="CS81" s="142">
        <v>0</v>
      </c>
      <c r="CT81" s="134">
        <v>0</v>
      </c>
      <c r="CU81" s="142">
        <v>0</v>
      </c>
      <c r="CV81" s="142">
        <v>0</v>
      </c>
      <c r="CW81" s="94">
        <v>0</v>
      </c>
      <c r="CX81" s="94"/>
      <c r="CY81" s="94"/>
      <c r="CZ81" s="94"/>
      <c r="DA81" s="94"/>
      <c r="DB81" s="94"/>
      <c r="DC81" s="94"/>
      <c r="DD81" s="94"/>
      <c r="DE81" s="28">
        <f t="shared" si="178"/>
        <v>2295</v>
      </c>
      <c r="DF81" s="28">
        <f t="shared" si="179"/>
        <v>22.95</v>
      </c>
    </row>
    <row r="82" spans="1:110" outlineLevel="1" x14ac:dyDescent="0.25">
      <c r="A82" s="41" t="s">
        <v>36</v>
      </c>
      <c r="B82" s="27"/>
      <c r="C82" s="43">
        <f t="shared" ref="C82:AH82" si="201" xml:space="preserve"> SUMIF(C77:C81,"&gt;0")</f>
        <v>0</v>
      </c>
      <c r="D82" s="43">
        <f t="shared" si="201"/>
        <v>0</v>
      </c>
      <c r="E82" s="43">
        <f t="shared" si="201"/>
        <v>0</v>
      </c>
      <c r="F82" s="43">
        <f t="shared" si="201"/>
        <v>0</v>
      </c>
      <c r="G82" s="43">
        <f t="shared" si="201"/>
        <v>0</v>
      </c>
      <c r="H82" s="43">
        <f t="shared" si="201"/>
        <v>2688</v>
      </c>
      <c r="I82" s="43">
        <f t="shared" si="201"/>
        <v>0</v>
      </c>
      <c r="J82" s="43">
        <f t="shared" si="201"/>
        <v>0</v>
      </c>
      <c r="K82" s="43">
        <f t="shared" si="201"/>
        <v>0</v>
      </c>
      <c r="L82" s="43">
        <f t="shared" si="201"/>
        <v>0</v>
      </c>
      <c r="M82" s="43">
        <f t="shared" si="201"/>
        <v>338</v>
      </c>
      <c r="N82" s="43">
        <f t="shared" si="201"/>
        <v>0</v>
      </c>
      <c r="O82" s="43">
        <f t="shared" si="201"/>
        <v>0</v>
      </c>
      <c r="P82" s="43">
        <f t="shared" si="201"/>
        <v>0</v>
      </c>
      <c r="Q82" s="43">
        <f t="shared" si="201"/>
        <v>0</v>
      </c>
      <c r="R82" s="43">
        <f t="shared" si="201"/>
        <v>0</v>
      </c>
      <c r="S82" s="43">
        <f t="shared" si="201"/>
        <v>0</v>
      </c>
      <c r="T82" s="43">
        <f t="shared" si="201"/>
        <v>2144</v>
      </c>
      <c r="U82" s="43">
        <f t="shared" si="201"/>
        <v>201</v>
      </c>
      <c r="V82" s="43">
        <f t="shared" si="201"/>
        <v>0</v>
      </c>
      <c r="W82" s="43">
        <f t="shared" si="201"/>
        <v>0</v>
      </c>
      <c r="X82" s="43">
        <f t="shared" si="201"/>
        <v>0</v>
      </c>
      <c r="Y82" s="43">
        <f t="shared" si="201"/>
        <v>0</v>
      </c>
      <c r="Z82" s="43">
        <f t="shared" si="201"/>
        <v>0</v>
      </c>
      <c r="AA82" s="43">
        <f t="shared" si="201"/>
        <v>0</v>
      </c>
      <c r="AB82" s="43">
        <f t="shared" si="201"/>
        <v>0</v>
      </c>
      <c r="AC82" s="43">
        <f t="shared" si="201"/>
        <v>0</v>
      </c>
      <c r="AD82" s="43">
        <f t="shared" si="201"/>
        <v>0</v>
      </c>
      <c r="AE82" s="43">
        <f t="shared" si="201"/>
        <v>326</v>
      </c>
      <c r="AF82" s="43">
        <f t="shared" si="201"/>
        <v>2464</v>
      </c>
      <c r="AG82" s="43">
        <f t="shared" si="201"/>
        <v>0</v>
      </c>
      <c r="AH82" s="43">
        <f t="shared" si="201"/>
        <v>0</v>
      </c>
      <c r="AI82" s="43">
        <f t="shared" ref="AI82:BN82" si="202" xml:space="preserve"> SUMIF(AI77:AI81,"&gt;0")</f>
        <v>0</v>
      </c>
      <c r="AJ82" s="43">
        <f t="shared" si="202"/>
        <v>0</v>
      </c>
      <c r="AK82" s="43">
        <f t="shared" si="202"/>
        <v>0</v>
      </c>
      <c r="AL82" s="43">
        <f t="shared" si="202"/>
        <v>0</v>
      </c>
      <c r="AM82" s="43">
        <f t="shared" si="202"/>
        <v>0</v>
      </c>
      <c r="AN82" s="43">
        <f t="shared" si="202"/>
        <v>0</v>
      </c>
      <c r="AO82" s="43">
        <f t="shared" si="202"/>
        <v>0</v>
      </c>
      <c r="AP82" s="43">
        <f t="shared" si="202"/>
        <v>0</v>
      </c>
      <c r="AQ82" s="43">
        <f t="shared" si="202"/>
        <v>0</v>
      </c>
      <c r="AR82" s="43">
        <f t="shared" si="202"/>
        <v>2254</v>
      </c>
      <c r="AS82" s="43">
        <f t="shared" si="202"/>
        <v>0</v>
      </c>
      <c r="AT82" s="43">
        <f t="shared" si="202"/>
        <v>0</v>
      </c>
      <c r="AU82" s="43">
        <f t="shared" si="202"/>
        <v>0</v>
      </c>
      <c r="AV82" s="43">
        <f t="shared" si="202"/>
        <v>0</v>
      </c>
      <c r="AW82" s="43">
        <f t="shared" si="202"/>
        <v>0</v>
      </c>
      <c r="AX82" s="43">
        <f t="shared" si="202"/>
        <v>0</v>
      </c>
      <c r="AY82" s="43">
        <f t="shared" si="202"/>
        <v>0</v>
      </c>
      <c r="AZ82" s="43">
        <f t="shared" si="202"/>
        <v>0</v>
      </c>
      <c r="BA82" s="43">
        <f t="shared" si="202"/>
        <v>0</v>
      </c>
      <c r="BB82" s="43">
        <f t="shared" si="202"/>
        <v>0</v>
      </c>
      <c r="BC82" s="43">
        <f t="shared" si="202"/>
        <v>0</v>
      </c>
      <c r="BD82" s="43">
        <f t="shared" si="202"/>
        <v>2417</v>
      </c>
      <c r="BE82" s="43">
        <f t="shared" si="202"/>
        <v>0</v>
      </c>
      <c r="BF82" s="43">
        <f t="shared" si="202"/>
        <v>0</v>
      </c>
      <c r="BG82" s="43">
        <f t="shared" si="202"/>
        <v>0</v>
      </c>
      <c r="BH82" s="43">
        <f t="shared" si="202"/>
        <v>0</v>
      </c>
      <c r="BI82" s="43">
        <f t="shared" si="202"/>
        <v>0</v>
      </c>
      <c r="BJ82" s="43">
        <f t="shared" si="202"/>
        <v>0</v>
      </c>
      <c r="BK82" s="43">
        <f t="shared" si="202"/>
        <v>0</v>
      </c>
      <c r="BL82" s="43">
        <f t="shared" si="202"/>
        <v>0</v>
      </c>
      <c r="BM82" s="43">
        <f t="shared" si="202"/>
        <v>0</v>
      </c>
      <c r="BN82" s="43">
        <f t="shared" si="202"/>
        <v>0</v>
      </c>
      <c r="BO82" s="43">
        <f t="shared" ref="BO82:CT82" si="203" xml:space="preserve"> SUMIF(BO77:BO81,"&gt;0")</f>
        <v>0</v>
      </c>
      <c r="BP82" s="43">
        <f t="shared" si="203"/>
        <v>2534</v>
      </c>
      <c r="BQ82" s="43">
        <f t="shared" si="203"/>
        <v>380</v>
      </c>
      <c r="BR82" s="43">
        <f t="shared" si="203"/>
        <v>0</v>
      </c>
      <c r="BS82" s="43">
        <f t="shared" si="203"/>
        <v>0</v>
      </c>
      <c r="BT82" s="43">
        <f t="shared" si="203"/>
        <v>0</v>
      </c>
      <c r="BU82" s="43">
        <f t="shared" si="203"/>
        <v>0</v>
      </c>
      <c r="BV82" s="43">
        <f t="shared" si="203"/>
        <v>0</v>
      </c>
      <c r="BW82" s="43">
        <f t="shared" si="203"/>
        <v>374</v>
      </c>
      <c r="BX82" s="43">
        <f t="shared" si="203"/>
        <v>0</v>
      </c>
      <c r="BY82" s="43">
        <f t="shared" si="203"/>
        <v>0</v>
      </c>
      <c r="BZ82" s="43">
        <f t="shared" si="203"/>
        <v>0</v>
      </c>
      <c r="CA82" s="43">
        <f t="shared" si="203"/>
        <v>0</v>
      </c>
      <c r="CB82" s="43">
        <f t="shared" si="203"/>
        <v>2838</v>
      </c>
      <c r="CC82" s="43">
        <f t="shared" si="203"/>
        <v>0</v>
      </c>
      <c r="CD82" s="43">
        <f t="shared" si="203"/>
        <v>0</v>
      </c>
      <c r="CE82" s="43">
        <f t="shared" si="203"/>
        <v>0</v>
      </c>
      <c r="CF82" s="43">
        <f t="shared" si="203"/>
        <v>0</v>
      </c>
      <c r="CG82" s="43">
        <f t="shared" si="203"/>
        <v>0</v>
      </c>
      <c r="CH82" s="43">
        <f t="shared" si="203"/>
        <v>0</v>
      </c>
      <c r="CI82" s="43">
        <f t="shared" si="203"/>
        <v>0</v>
      </c>
      <c r="CJ82" s="43">
        <f t="shared" si="203"/>
        <v>0</v>
      </c>
      <c r="CK82" s="43">
        <f t="shared" si="203"/>
        <v>0</v>
      </c>
      <c r="CL82" s="43">
        <f t="shared" si="203"/>
        <v>0</v>
      </c>
      <c r="CM82" s="43">
        <f t="shared" si="203"/>
        <v>0</v>
      </c>
      <c r="CN82" s="43">
        <f t="shared" si="203"/>
        <v>2531</v>
      </c>
      <c r="CO82" s="43">
        <f t="shared" si="203"/>
        <v>0</v>
      </c>
      <c r="CP82" s="43">
        <f t="shared" si="203"/>
        <v>296</v>
      </c>
      <c r="CQ82" s="43">
        <f t="shared" si="203"/>
        <v>380</v>
      </c>
      <c r="CR82" s="43">
        <f t="shared" si="203"/>
        <v>0</v>
      </c>
      <c r="CS82" s="43">
        <f t="shared" si="203"/>
        <v>0</v>
      </c>
      <c r="CT82" s="43">
        <f t="shared" si="203"/>
        <v>0</v>
      </c>
      <c r="CU82" s="43">
        <f t="shared" ref="CU82:DD82" si="204" xml:space="preserve"> SUMIF(CU77:CU81,"&gt;0")</f>
        <v>0</v>
      </c>
      <c r="CV82" s="43">
        <f t="shared" si="204"/>
        <v>0</v>
      </c>
      <c r="CW82" s="43">
        <f t="shared" si="204"/>
        <v>0</v>
      </c>
      <c r="CX82" s="43">
        <f t="shared" si="204"/>
        <v>0</v>
      </c>
      <c r="CY82" s="43">
        <f t="shared" si="204"/>
        <v>0</v>
      </c>
      <c r="CZ82" s="43">
        <f t="shared" si="204"/>
        <v>0</v>
      </c>
      <c r="DA82" s="43">
        <f t="shared" si="204"/>
        <v>0</v>
      </c>
      <c r="DB82" s="43">
        <f t="shared" si="204"/>
        <v>0</v>
      </c>
      <c r="DC82" s="43">
        <f t="shared" si="204"/>
        <v>0</v>
      </c>
      <c r="DD82" s="43">
        <f t="shared" si="204"/>
        <v>0</v>
      </c>
      <c r="DE82" s="42">
        <f t="shared" si="178"/>
        <v>22165</v>
      </c>
      <c r="DF82" s="42">
        <f t="shared" si="179"/>
        <v>221.65</v>
      </c>
    </row>
    <row r="83" spans="1:110" outlineLevel="2" x14ac:dyDescent="0.25">
      <c r="A83" s="88" t="s">
        <v>106</v>
      </c>
      <c r="B83" s="27"/>
      <c r="C83" s="142">
        <v>1489</v>
      </c>
      <c r="D83" s="142">
        <v>1310</v>
      </c>
      <c r="E83" s="142">
        <v>1290</v>
      </c>
      <c r="F83" s="142">
        <v>1322</v>
      </c>
      <c r="G83" s="142">
        <v>1465</v>
      </c>
      <c r="H83" s="142">
        <v>1229</v>
      </c>
      <c r="I83" s="142">
        <v>1267</v>
      </c>
      <c r="J83" s="142">
        <v>1475</v>
      </c>
      <c r="K83" s="142">
        <v>1236</v>
      </c>
      <c r="L83" s="142">
        <v>1282</v>
      </c>
      <c r="M83" s="142">
        <v>1329</v>
      </c>
      <c r="N83" s="142">
        <v>1219</v>
      </c>
      <c r="O83" s="142">
        <v>1304</v>
      </c>
      <c r="P83" s="142">
        <v>1266</v>
      </c>
      <c r="Q83" s="142">
        <v>1327</v>
      </c>
      <c r="R83" s="142">
        <v>1252</v>
      </c>
      <c r="S83" s="142">
        <v>1288</v>
      </c>
      <c r="T83" s="142">
        <v>1229</v>
      </c>
      <c r="U83" s="142">
        <v>1374</v>
      </c>
      <c r="V83" s="142">
        <v>1478</v>
      </c>
      <c r="W83" s="142">
        <v>1324</v>
      </c>
      <c r="X83" s="142">
        <v>1278</v>
      </c>
      <c r="Y83" s="142">
        <v>1413</v>
      </c>
      <c r="Z83" s="142">
        <v>1397</v>
      </c>
      <c r="AA83" s="142">
        <v>1332</v>
      </c>
      <c r="AB83" s="142">
        <v>1209</v>
      </c>
      <c r="AC83" s="142">
        <v>1421</v>
      </c>
      <c r="AD83" s="142">
        <v>1365</v>
      </c>
      <c r="AE83" s="142">
        <v>1305</v>
      </c>
      <c r="AF83" s="142">
        <v>1259</v>
      </c>
      <c r="AG83" s="142">
        <v>1497</v>
      </c>
      <c r="AH83" s="142">
        <v>1287</v>
      </c>
      <c r="AI83" s="142">
        <v>1356</v>
      </c>
      <c r="AJ83" s="142">
        <v>1241</v>
      </c>
      <c r="AK83" s="142">
        <v>1469</v>
      </c>
      <c r="AL83" s="142">
        <v>1414</v>
      </c>
      <c r="AM83" s="142">
        <v>1367</v>
      </c>
      <c r="AN83" s="142">
        <v>1355</v>
      </c>
      <c r="AO83" s="142">
        <v>1302</v>
      </c>
      <c r="AP83" s="142">
        <v>1249</v>
      </c>
      <c r="AQ83" s="142">
        <v>1493</v>
      </c>
      <c r="AR83" s="142">
        <v>1341</v>
      </c>
      <c r="AS83" s="142">
        <v>1452</v>
      </c>
      <c r="AT83" s="142">
        <v>1225</v>
      </c>
      <c r="AU83" s="142">
        <v>1377</v>
      </c>
      <c r="AV83" s="142">
        <v>1347</v>
      </c>
      <c r="AW83" s="142">
        <v>1473</v>
      </c>
      <c r="AX83" s="142">
        <v>1332</v>
      </c>
      <c r="AY83" s="142">
        <v>1285</v>
      </c>
      <c r="AZ83" s="142">
        <v>1288</v>
      </c>
      <c r="BA83" s="142">
        <v>1416</v>
      </c>
      <c r="BB83" s="142">
        <v>1478</v>
      </c>
      <c r="BC83" s="142">
        <v>1293</v>
      </c>
      <c r="BD83" s="142">
        <v>1299</v>
      </c>
      <c r="BE83" s="142">
        <v>1230</v>
      </c>
      <c r="BF83" s="142">
        <v>1430</v>
      </c>
      <c r="BG83" s="142">
        <v>1342</v>
      </c>
      <c r="BH83" s="142">
        <v>1402</v>
      </c>
      <c r="BI83" s="142">
        <v>1433</v>
      </c>
      <c r="BJ83" s="142">
        <v>1480</v>
      </c>
      <c r="BK83" s="142">
        <v>1351</v>
      </c>
      <c r="BL83" s="142">
        <v>1475</v>
      </c>
      <c r="BM83" s="142">
        <v>1226</v>
      </c>
      <c r="BN83" s="142">
        <v>1388</v>
      </c>
      <c r="BO83" s="142">
        <v>1404</v>
      </c>
      <c r="BP83" s="142">
        <v>1226</v>
      </c>
      <c r="BQ83" s="142">
        <v>1257</v>
      </c>
      <c r="BR83" s="142">
        <v>1298</v>
      </c>
      <c r="BS83" s="142">
        <v>1219</v>
      </c>
      <c r="BT83" s="142">
        <v>1477</v>
      </c>
      <c r="BU83" s="142">
        <v>1299</v>
      </c>
      <c r="BV83" s="142">
        <v>1396</v>
      </c>
      <c r="BW83" s="142">
        <v>1289</v>
      </c>
      <c r="BX83" s="142">
        <v>1220</v>
      </c>
      <c r="BY83" s="142">
        <v>1356</v>
      </c>
      <c r="BZ83" s="142">
        <v>1468</v>
      </c>
      <c r="CA83" s="142">
        <v>1328</v>
      </c>
      <c r="CB83" s="142">
        <v>1221</v>
      </c>
      <c r="CC83" s="142">
        <v>1394</v>
      </c>
      <c r="CD83" s="142">
        <v>1346</v>
      </c>
      <c r="CE83" s="142">
        <v>1424</v>
      </c>
      <c r="CF83" s="142">
        <v>1270</v>
      </c>
      <c r="CG83" s="142">
        <v>1262</v>
      </c>
      <c r="CH83" s="142">
        <v>1374</v>
      </c>
      <c r="CI83" s="142">
        <v>1373</v>
      </c>
      <c r="CJ83" s="142">
        <v>1327</v>
      </c>
      <c r="CK83" s="142">
        <v>1243</v>
      </c>
      <c r="CL83" s="142">
        <v>1216</v>
      </c>
      <c r="CM83" s="142">
        <v>1384</v>
      </c>
      <c r="CN83" s="142">
        <v>1293</v>
      </c>
      <c r="CO83" s="142">
        <v>1300</v>
      </c>
      <c r="CP83" s="142">
        <v>1250</v>
      </c>
      <c r="CQ83" s="142">
        <v>1432</v>
      </c>
      <c r="CR83" s="142">
        <v>1294</v>
      </c>
      <c r="CS83" s="142">
        <v>1356</v>
      </c>
      <c r="CT83" s="142">
        <v>1224</v>
      </c>
      <c r="CU83" s="142">
        <v>1212</v>
      </c>
      <c r="CV83" s="142">
        <v>1437</v>
      </c>
      <c r="CW83" s="94">
        <v>1305</v>
      </c>
      <c r="CX83" s="94">
        <v>1305</v>
      </c>
      <c r="CY83" s="94">
        <v>1305</v>
      </c>
      <c r="CZ83" s="94">
        <v>1305</v>
      </c>
      <c r="DA83" s="94">
        <v>1305</v>
      </c>
      <c r="DB83" s="94">
        <v>1305</v>
      </c>
      <c r="DC83" s="94">
        <v>1305</v>
      </c>
      <c r="DD83" s="94">
        <v>1305</v>
      </c>
      <c r="DE83" s="28">
        <f t="shared" si="178"/>
        <v>141436</v>
      </c>
      <c r="DF83" s="28">
        <f t="shared" si="179"/>
        <v>1414.36</v>
      </c>
    </row>
    <row r="84" spans="1:110" outlineLevel="2" x14ac:dyDescent="0.25">
      <c r="A84" s="88" t="s">
        <v>37</v>
      </c>
      <c r="B84" s="27"/>
      <c r="C84" s="142">
        <v>0</v>
      </c>
      <c r="D84" s="142">
        <v>1927</v>
      </c>
      <c r="E84" s="142">
        <v>0</v>
      </c>
      <c r="F84" s="142">
        <v>0</v>
      </c>
      <c r="G84" s="142">
        <v>0</v>
      </c>
      <c r="H84" s="142">
        <v>0</v>
      </c>
      <c r="I84" s="142">
        <v>0</v>
      </c>
      <c r="J84" s="142">
        <v>0</v>
      </c>
      <c r="K84" s="142">
        <v>1192</v>
      </c>
      <c r="L84" s="142">
        <v>0</v>
      </c>
      <c r="M84" s="142">
        <v>0</v>
      </c>
      <c r="N84" s="142">
        <v>0</v>
      </c>
      <c r="O84" s="142">
        <v>1610</v>
      </c>
      <c r="P84" s="142">
        <v>0</v>
      </c>
      <c r="Q84" s="142">
        <v>0</v>
      </c>
      <c r="R84" s="142">
        <v>0</v>
      </c>
      <c r="S84" s="142">
        <v>0</v>
      </c>
      <c r="T84" s="142">
        <v>0</v>
      </c>
      <c r="U84" s="142">
        <v>0</v>
      </c>
      <c r="V84" s="142">
        <v>0</v>
      </c>
      <c r="W84" s="142">
        <v>0</v>
      </c>
      <c r="X84" s="142">
        <v>0</v>
      </c>
      <c r="Y84" s="142">
        <v>0</v>
      </c>
      <c r="Z84" s="142">
        <v>0</v>
      </c>
      <c r="AA84" s="142">
        <v>0</v>
      </c>
      <c r="AB84" s="142">
        <v>0</v>
      </c>
      <c r="AC84" s="142">
        <v>0</v>
      </c>
      <c r="AD84" s="142">
        <v>871</v>
      </c>
      <c r="AE84" s="142">
        <v>0</v>
      </c>
      <c r="AF84" s="142">
        <v>0</v>
      </c>
      <c r="AG84" s="142">
        <v>830</v>
      </c>
      <c r="AH84" s="142">
        <v>0</v>
      </c>
      <c r="AI84" s="142">
        <v>0</v>
      </c>
      <c r="AJ84" s="142">
        <v>0</v>
      </c>
      <c r="AK84" s="142">
        <v>0</v>
      </c>
      <c r="AL84" s="142">
        <v>0</v>
      </c>
      <c r="AM84" s="142">
        <v>0</v>
      </c>
      <c r="AN84" s="142">
        <v>1161</v>
      </c>
      <c r="AO84" s="142">
        <v>0</v>
      </c>
      <c r="AP84" s="142">
        <v>0</v>
      </c>
      <c r="AQ84" s="169">
        <v>0</v>
      </c>
      <c r="AR84" s="169">
        <v>0</v>
      </c>
      <c r="AS84" s="169">
        <v>0</v>
      </c>
      <c r="AT84" s="169">
        <v>0</v>
      </c>
      <c r="AU84" s="169">
        <v>0</v>
      </c>
      <c r="AV84" s="169">
        <v>0</v>
      </c>
      <c r="AW84" s="169">
        <v>0</v>
      </c>
      <c r="AX84" s="169">
        <v>0</v>
      </c>
      <c r="AY84" s="169">
        <v>0</v>
      </c>
      <c r="AZ84" s="169">
        <v>0</v>
      </c>
      <c r="BA84" s="169">
        <v>0</v>
      </c>
      <c r="BB84" s="169">
        <v>0</v>
      </c>
      <c r="BC84" s="169">
        <v>0</v>
      </c>
      <c r="BD84" s="169">
        <v>0</v>
      </c>
      <c r="BE84" s="169">
        <v>0</v>
      </c>
      <c r="BF84" s="169">
        <v>0</v>
      </c>
      <c r="BG84" s="169">
        <v>0</v>
      </c>
      <c r="BH84" s="169">
        <v>0</v>
      </c>
      <c r="BI84" s="169">
        <v>1085</v>
      </c>
      <c r="BJ84" s="169">
        <v>0</v>
      </c>
      <c r="BK84" s="169">
        <v>0</v>
      </c>
      <c r="BL84" s="169">
        <v>2017</v>
      </c>
      <c r="BM84" s="169">
        <v>0</v>
      </c>
      <c r="BN84" s="169">
        <v>1834</v>
      </c>
      <c r="BO84" s="169">
        <v>2306</v>
      </c>
      <c r="BP84" s="169">
        <v>0</v>
      </c>
      <c r="BQ84" s="169">
        <v>0</v>
      </c>
      <c r="BR84" s="169">
        <v>0</v>
      </c>
      <c r="BS84" s="169">
        <v>751</v>
      </c>
      <c r="BT84" s="169">
        <v>0</v>
      </c>
      <c r="BU84" s="169">
        <v>0</v>
      </c>
      <c r="BV84" s="169">
        <v>0</v>
      </c>
      <c r="BW84" s="169">
        <v>0</v>
      </c>
      <c r="BX84" s="169">
        <v>0</v>
      </c>
      <c r="BY84" s="169">
        <v>0</v>
      </c>
      <c r="BZ84" s="169">
        <v>0</v>
      </c>
      <c r="CA84" s="169">
        <v>0</v>
      </c>
      <c r="CB84" s="169">
        <v>0</v>
      </c>
      <c r="CC84" s="169">
        <v>0</v>
      </c>
      <c r="CD84" s="169">
        <v>0</v>
      </c>
      <c r="CE84" s="169">
        <v>700</v>
      </c>
      <c r="CF84" s="169">
        <v>1188</v>
      </c>
      <c r="CG84" s="169">
        <v>0</v>
      </c>
      <c r="CH84" s="169">
        <v>0</v>
      </c>
      <c r="CI84" s="169">
        <v>0</v>
      </c>
      <c r="CJ84" s="169">
        <v>0</v>
      </c>
      <c r="CK84" s="169">
        <v>0</v>
      </c>
      <c r="CL84" s="169">
        <v>0</v>
      </c>
      <c r="CM84" s="169">
        <v>0</v>
      </c>
      <c r="CN84" s="169">
        <v>0</v>
      </c>
      <c r="CO84" s="169">
        <v>0</v>
      </c>
      <c r="CP84" s="169">
        <v>0</v>
      </c>
      <c r="CQ84" s="169">
        <v>0</v>
      </c>
      <c r="CR84" s="169">
        <v>0</v>
      </c>
      <c r="CS84" s="169">
        <v>0</v>
      </c>
      <c r="CT84" s="169">
        <v>0</v>
      </c>
      <c r="CU84" s="169">
        <v>0</v>
      </c>
      <c r="CV84" s="169">
        <v>0</v>
      </c>
      <c r="CW84" s="94">
        <v>0</v>
      </c>
      <c r="CX84" s="94"/>
      <c r="CY84" s="89"/>
      <c r="CZ84" s="89"/>
      <c r="DA84" s="89"/>
      <c r="DB84" s="89"/>
      <c r="DC84" s="89"/>
      <c r="DD84" s="89"/>
      <c r="DE84" s="28">
        <f t="shared" si="178"/>
        <v>17472</v>
      </c>
      <c r="DF84" s="28">
        <f t="shared" si="179"/>
        <v>174.72</v>
      </c>
    </row>
    <row r="85" spans="1:110" outlineLevel="2" x14ac:dyDescent="0.25">
      <c r="A85" s="88" t="s">
        <v>38</v>
      </c>
      <c r="B85" s="27"/>
      <c r="C85" s="142">
        <v>0</v>
      </c>
      <c r="D85" s="142">
        <v>359</v>
      </c>
      <c r="E85" s="142">
        <v>0</v>
      </c>
      <c r="F85" s="142">
        <v>0</v>
      </c>
      <c r="G85" s="142">
        <v>0</v>
      </c>
      <c r="H85" s="142">
        <v>0</v>
      </c>
      <c r="I85" s="142">
        <v>938</v>
      </c>
      <c r="J85" s="142">
        <v>0</v>
      </c>
      <c r="K85" s="142">
        <v>0</v>
      </c>
      <c r="L85" s="165">
        <v>0</v>
      </c>
      <c r="M85" s="142">
        <v>0</v>
      </c>
      <c r="N85" s="142">
        <v>0</v>
      </c>
      <c r="O85" s="142">
        <v>0</v>
      </c>
      <c r="P85" s="142">
        <v>0</v>
      </c>
      <c r="Q85" s="142">
        <v>0</v>
      </c>
      <c r="R85" s="142">
        <v>0</v>
      </c>
      <c r="S85" s="142">
        <v>0</v>
      </c>
      <c r="T85" s="142">
        <v>0</v>
      </c>
      <c r="U85" s="142">
        <v>0</v>
      </c>
      <c r="V85" s="142">
        <v>0</v>
      </c>
      <c r="W85" s="142">
        <v>0</v>
      </c>
      <c r="X85" s="142">
        <v>0</v>
      </c>
      <c r="Y85" s="142">
        <v>0</v>
      </c>
      <c r="Z85" s="142">
        <v>0</v>
      </c>
      <c r="AA85" s="142">
        <v>0</v>
      </c>
      <c r="AB85" s="142">
        <v>0</v>
      </c>
      <c r="AC85" s="142">
        <v>0</v>
      </c>
      <c r="AD85" s="142">
        <v>0</v>
      </c>
      <c r="AE85" s="142">
        <v>0</v>
      </c>
      <c r="AF85" s="142">
        <v>0</v>
      </c>
      <c r="AG85" s="142">
        <v>0</v>
      </c>
      <c r="AH85" s="142">
        <v>0</v>
      </c>
      <c r="AI85" s="142">
        <v>0</v>
      </c>
      <c r="AJ85" s="142">
        <v>0</v>
      </c>
      <c r="AK85" s="142">
        <v>0</v>
      </c>
      <c r="AL85" s="142">
        <v>0</v>
      </c>
      <c r="AM85" s="142">
        <v>0</v>
      </c>
      <c r="AN85" s="142">
        <v>0</v>
      </c>
      <c r="AO85" s="142">
        <v>0</v>
      </c>
      <c r="AP85" s="142">
        <v>336</v>
      </c>
      <c r="AQ85" s="142">
        <v>0</v>
      </c>
      <c r="AR85" s="142">
        <v>0</v>
      </c>
      <c r="AS85" s="142">
        <v>0</v>
      </c>
      <c r="AT85" s="142">
        <v>0</v>
      </c>
      <c r="AU85" s="142">
        <v>570</v>
      </c>
      <c r="AV85" s="142">
        <v>0</v>
      </c>
      <c r="AW85" s="142">
        <v>0</v>
      </c>
      <c r="AX85" s="142">
        <v>0</v>
      </c>
      <c r="AY85" s="142">
        <v>284</v>
      </c>
      <c r="AZ85" s="142">
        <v>0</v>
      </c>
      <c r="BA85" s="142">
        <v>0</v>
      </c>
      <c r="BB85" s="142">
        <v>0</v>
      </c>
      <c r="BC85" s="142">
        <v>226</v>
      </c>
      <c r="BD85" s="142">
        <v>0</v>
      </c>
      <c r="BE85" s="142">
        <v>0</v>
      </c>
      <c r="BF85" s="142">
        <v>226</v>
      </c>
      <c r="BG85" s="142">
        <v>0</v>
      </c>
      <c r="BH85" s="142">
        <v>506</v>
      </c>
      <c r="BI85" s="142">
        <v>0</v>
      </c>
      <c r="BJ85" s="142">
        <v>0</v>
      </c>
      <c r="BK85" s="142">
        <v>0</v>
      </c>
      <c r="BL85" s="142">
        <v>0</v>
      </c>
      <c r="BM85" s="142">
        <v>532</v>
      </c>
      <c r="BN85" s="142">
        <v>0</v>
      </c>
      <c r="BO85" s="142">
        <v>0</v>
      </c>
      <c r="BP85" s="142">
        <v>0</v>
      </c>
      <c r="BQ85" s="142">
        <v>0</v>
      </c>
      <c r="BR85" s="142">
        <v>0</v>
      </c>
      <c r="BS85" s="142">
        <v>0</v>
      </c>
      <c r="BT85" s="142">
        <v>0</v>
      </c>
      <c r="BU85" s="142">
        <v>0</v>
      </c>
      <c r="BV85" s="142">
        <v>300</v>
      </c>
      <c r="BW85" s="142">
        <v>0</v>
      </c>
      <c r="BX85" s="142">
        <v>0</v>
      </c>
      <c r="BY85" s="142">
        <v>0</v>
      </c>
      <c r="BZ85" s="142">
        <v>0</v>
      </c>
      <c r="CA85" s="142">
        <v>0</v>
      </c>
      <c r="CB85" s="142">
        <v>0</v>
      </c>
      <c r="CC85" s="142">
        <v>0</v>
      </c>
      <c r="CD85" s="142">
        <v>0</v>
      </c>
      <c r="CE85" s="142">
        <v>0</v>
      </c>
      <c r="CF85" s="142">
        <v>0</v>
      </c>
      <c r="CG85" s="142">
        <v>0</v>
      </c>
      <c r="CH85" s="142">
        <v>0</v>
      </c>
      <c r="CI85" s="142">
        <v>0</v>
      </c>
      <c r="CJ85" s="142">
        <v>0</v>
      </c>
      <c r="CK85" s="142">
        <v>0</v>
      </c>
      <c r="CL85" s="142">
        <v>0</v>
      </c>
      <c r="CM85" s="142">
        <v>0</v>
      </c>
      <c r="CN85" s="142">
        <v>0</v>
      </c>
      <c r="CO85" s="142">
        <v>0</v>
      </c>
      <c r="CP85" s="142">
        <v>0</v>
      </c>
      <c r="CQ85" s="142">
        <v>0</v>
      </c>
      <c r="CR85" s="142">
        <v>0</v>
      </c>
      <c r="CS85" s="142">
        <v>0</v>
      </c>
      <c r="CT85" s="142">
        <v>0</v>
      </c>
      <c r="CU85" s="142">
        <v>0</v>
      </c>
      <c r="CV85" s="142">
        <v>0</v>
      </c>
      <c r="CW85" s="94">
        <v>0</v>
      </c>
      <c r="CX85" s="94"/>
      <c r="CY85" s="89"/>
      <c r="CZ85" s="89"/>
      <c r="DA85" s="89"/>
      <c r="DB85" s="89"/>
      <c r="DC85" s="89"/>
      <c r="DD85" s="89"/>
      <c r="DE85" s="28">
        <f>SUM(C85:DD85)</f>
        <v>4277</v>
      </c>
      <c r="DF85" s="28">
        <f xml:space="preserve"> IFERROR(DE85 / COUNT($C$19:$CX$19),0)</f>
        <v>42.77</v>
      </c>
    </row>
    <row r="86" spans="1:110" outlineLevel="2" x14ac:dyDescent="0.25">
      <c r="A86" s="88" t="s">
        <v>39</v>
      </c>
      <c r="B86" s="27"/>
      <c r="C86" s="142">
        <v>0</v>
      </c>
      <c r="D86" s="142">
        <v>1166</v>
      </c>
      <c r="E86" s="142">
        <v>0</v>
      </c>
      <c r="F86" s="143">
        <v>0</v>
      </c>
      <c r="G86" s="142">
        <v>0</v>
      </c>
      <c r="H86" s="142">
        <v>0</v>
      </c>
      <c r="I86" s="142">
        <v>0</v>
      </c>
      <c r="J86" s="142">
        <v>0</v>
      </c>
      <c r="K86" s="142">
        <v>0</v>
      </c>
      <c r="L86" s="165">
        <v>0</v>
      </c>
      <c r="M86" s="142">
        <v>0</v>
      </c>
      <c r="N86" s="142">
        <v>0</v>
      </c>
      <c r="O86" s="142">
        <v>0</v>
      </c>
      <c r="P86" s="142">
        <v>0</v>
      </c>
      <c r="Q86" s="142">
        <v>0</v>
      </c>
      <c r="R86" s="142">
        <v>0</v>
      </c>
      <c r="S86" s="142">
        <v>0</v>
      </c>
      <c r="T86" s="142">
        <v>0</v>
      </c>
      <c r="U86" s="142">
        <v>0</v>
      </c>
      <c r="V86" s="142">
        <v>0</v>
      </c>
      <c r="W86" s="142">
        <v>0</v>
      </c>
      <c r="X86" s="142">
        <v>0</v>
      </c>
      <c r="Y86" s="142">
        <v>0</v>
      </c>
      <c r="Z86" s="142">
        <v>0</v>
      </c>
      <c r="AA86" s="142">
        <v>0</v>
      </c>
      <c r="AB86" s="142">
        <v>0</v>
      </c>
      <c r="AC86" s="142">
        <v>0</v>
      </c>
      <c r="AD86" s="142">
        <v>0</v>
      </c>
      <c r="AE86" s="142">
        <v>0</v>
      </c>
      <c r="AF86" s="142">
        <v>0</v>
      </c>
      <c r="AG86" s="142">
        <v>0</v>
      </c>
      <c r="AH86" s="142">
        <v>385</v>
      </c>
      <c r="AI86" s="142">
        <v>0</v>
      </c>
      <c r="AJ86" s="142">
        <v>0</v>
      </c>
      <c r="AK86" s="142">
        <v>0</v>
      </c>
      <c r="AL86" s="142">
        <v>0</v>
      </c>
      <c r="AM86" s="142">
        <v>0</v>
      </c>
      <c r="AN86" s="142">
        <v>0</v>
      </c>
      <c r="AO86" s="142">
        <v>0</v>
      </c>
      <c r="AP86" s="146">
        <v>0</v>
      </c>
      <c r="AQ86" s="142">
        <v>0</v>
      </c>
      <c r="AR86" s="142">
        <v>0</v>
      </c>
      <c r="AS86" s="142">
        <v>0</v>
      </c>
      <c r="AT86" s="142">
        <v>0</v>
      </c>
      <c r="AU86" s="169">
        <v>0</v>
      </c>
      <c r="AV86" s="142">
        <v>0</v>
      </c>
      <c r="AW86" s="142">
        <v>0</v>
      </c>
      <c r="AX86" s="142">
        <v>0</v>
      </c>
      <c r="AY86" s="142">
        <v>0</v>
      </c>
      <c r="AZ86" s="142">
        <v>0</v>
      </c>
      <c r="BA86" s="142">
        <v>0</v>
      </c>
      <c r="BB86" s="142">
        <v>0</v>
      </c>
      <c r="BC86" s="142">
        <v>0</v>
      </c>
      <c r="BD86" s="172">
        <v>0</v>
      </c>
      <c r="BE86" s="142">
        <v>698</v>
      </c>
      <c r="BF86" s="142">
        <v>0</v>
      </c>
      <c r="BG86" s="142">
        <v>0</v>
      </c>
      <c r="BH86" s="142">
        <v>0</v>
      </c>
      <c r="BI86" s="142">
        <v>0</v>
      </c>
      <c r="BJ86" s="142">
        <v>0</v>
      </c>
      <c r="BK86" s="142">
        <v>0</v>
      </c>
      <c r="BL86" s="142">
        <v>0</v>
      </c>
      <c r="BM86" s="142">
        <v>0</v>
      </c>
      <c r="BN86" s="142">
        <v>0</v>
      </c>
      <c r="BO86" s="142">
        <v>0</v>
      </c>
      <c r="BP86" s="142">
        <v>0</v>
      </c>
      <c r="BQ86" s="142">
        <v>0</v>
      </c>
      <c r="BR86" s="142">
        <v>0</v>
      </c>
      <c r="BS86" s="142">
        <v>0</v>
      </c>
      <c r="BT86" s="142">
        <v>0</v>
      </c>
      <c r="BU86" s="142">
        <v>0</v>
      </c>
      <c r="BV86" s="142">
        <v>0</v>
      </c>
      <c r="BW86" s="142">
        <v>0</v>
      </c>
      <c r="BX86" s="142">
        <v>0</v>
      </c>
      <c r="BY86" s="142">
        <v>0</v>
      </c>
      <c r="BZ86" s="142">
        <v>0</v>
      </c>
      <c r="CA86" s="142">
        <v>0</v>
      </c>
      <c r="CB86" s="142">
        <v>0</v>
      </c>
      <c r="CC86" s="142">
        <v>0</v>
      </c>
      <c r="CD86" s="142">
        <v>0</v>
      </c>
      <c r="CE86" s="142">
        <v>0</v>
      </c>
      <c r="CF86" s="142">
        <v>0</v>
      </c>
      <c r="CG86" s="142">
        <v>0</v>
      </c>
      <c r="CH86" s="142">
        <v>0</v>
      </c>
      <c r="CI86" s="142">
        <v>0</v>
      </c>
      <c r="CJ86" s="142">
        <v>0</v>
      </c>
      <c r="CK86" s="142">
        <v>0</v>
      </c>
      <c r="CL86" s="142">
        <v>0</v>
      </c>
      <c r="CM86" s="142">
        <v>0</v>
      </c>
      <c r="CN86" s="142">
        <v>0</v>
      </c>
      <c r="CO86" s="142">
        <v>0</v>
      </c>
      <c r="CP86" s="142">
        <v>0</v>
      </c>
      <c r="CQ86" s="142">
        <v>0</v>
      </c>
      <c r="CR86" s="142">
        <v>0</v>
      </c>
      <c r="CS86" s="142">
        <v>0</v>
      </c>
      <c r="CT86" s="142">
        <v>357</v>
      </c>
      <c r="CU86" s="142">
        <v>0</v>
      </c>
      <c r="CV86" s="142">
        <v>0</v>
      </c>
      <c r="CW86" s="94">
        <v>0</v>
      </c>
      <c r="CX86" s="94"/>
      <c r="CY86" s="89"/>
      <c r="CZ86" s="89"/>
      <c r="DA86" s="89"/>
      <c r="DB86" s="89"/>
      <c r="DC86" s="89"/>
      <c r="DD86" s="89"/>
      <c r="DE86" s="28">
        <f>SUM(C86:DD86)</f>
        <v>2606</v>
      </c>
      <c r="DF86" s="28">
        <f xml:space="preserve"> IFERROR(DE86 / COUNT($C$19:$CX$19),0)</f>
        <v>26.06</v>
      </c>
    </row>
    <row r="87" spans="1:110" outlineLevel="1" x14ac:dyDescent="0.25">
      <c r="A87" s="41" t="s">
        <v>40</v>
      </c>
      <c r="B87" s="27"/>
      <c r="C87" s="43">
        <f t="shared" ref="C87:AH87" si="205" xml:space="preserve"> SUMIF(C83:C86,"&gt;0")</f>
        <v>1489</v>
      </c>
      <c r="D87" s="43">
        <f t="shared" si="205"/>
        <v>4762</v>
      </c>
      <c r="E87" s="43">
        <f t="shared" si="205"/>
        <v>1290</v>
      </c>
      <c r="F87" s="43">
        <f t="shared" si="205"/>
        <v>1322</v>
      </c>
      <c r="G87" s="43">
        <f t="shared" si="205"/>
        <v>1465</v>
      </c>
      <c r="H87" s="43">
        <f t="shared" si="205"/>
        <v>1229</v>
      </c>
      <c r="I87" s="43">
        <f t="shared" si="205"/>
        <v>2205</v>
      </c>
      <c r="J87" s="43">
        <f t="shared" si="205"/>
        <v>1475</v>
      </c>
      <c r="K87" s="43">
        <f t="shared" si="205"/>
        <v>2428</v>
      </c>
      <c r="L87" s="43">
        <f t="shared" si="205"/>
        <v>1282</v>
      </c>
      <c r="M87" s="43">
        <f t="shared" si="205"/>
        <v>1329</v>
      </c>
      <c r="N87" s="43">
        <f t="shared" si="205"/>
        <v>1219</v>
      </c>
      <c r="O87" s="43">
        <f t="shared" si="205"/>
        <v>2914</v>
      </c>
      <c r="P87" s="43">
        <f t="shared" si="205"/>
        <v>1266</v>
      </c>
      <c r="Q87" s="43">
        <f t="shared" si="205"/>
        <v>1327</v>
      </c>
      <c r="R87" s="43">
        <f t="shared" si="205"/>
        <v>1252</v>
      </c>
      <c r="S87" s="43">
        <f t="shared" si="205"/>
        <v>1288</v>
      </c>
      <c r="T87" s="43">
        <f t="shared" si="205"/>
        <v>1229</v>
      </c>
      <c r="U87" s="43">
        <f t="shared" si="205"/>
        <v>1374</v>
      </c>
      <c r="V87" s="43">
        <f t="shared" si="205"/>
        <v>1478</v>
      </c>
      <c r="W87" s="43">
        <f t="shared" si="205"/>
        <v>1324</v>
      </c>
      <c r="X87" s="43">
        <f t="shared" si="205"/>
        <v>1278</v>
      </c>
      <c r="Y87" s="43">
        <f t="shared" si="205"/>
        <v>1413</v>
      </c>
      <c r="Z87" s="43">
        <f t="shared" si="205"/>
        <v>1397</v>
      </c>
      <c r="AA87" s="43">
        <f t="shared" si="205"/>
        <v>1332</v>
      </c>
      <c r="AB87" s="43">
        <f t="shared" si="205"/>
        <v>1209</v>
      </c>
      <c r="AC87" s="43">
        <f t="shared" si="205"/>
        <v>1421</v>
      </c>
      <c r="AD87" s="43">
        <f t="shared" si="205"/>
        <v>2236</v>
      </c>
      <c r="AE87" s="43">
        <f t="shared" si="205"/>
        <v>1305</v>
      </c>
      <c r="AF87" s="43">
        <f t="shared" si="205"/>
        <v>1259</v>
      </c>
      <c r="AG87" s="43">
        <f t="shared" si="205"/>
        <v>2327</v>
      </c>
      <c r="AH87" s="43">
        <f t="shared" si="205"/>
        <v>1672</v>
      </c>
      <c r="AI87" s="43">
        <f t="shared" ref="AI87:BN87" si="206" xml:space="preserve"> SUMIF(AI83:AI86,"&gt;0")</f>
        <v>1356</v>
      </c>
      <c r="AJ87" s="43">
        <f t="shared" si="206"/>
        <v>1241</v>
      </c>
      <c r="AK87" s="43">
        <f t="shared" si="206"/>
        <v>1469</v>
      </c>
      <c r="AL87" s="43">
        <f t="shared" si="206"/>
        <v>1414</v>
      </c>
      <c r="AM87" s="43">
        <f t="shared" si="206"/>
        <v>1367</v>
      </c>
      <c r="AN87" s="43">
        <f t="shared" si="206"/>
        <v>2516</v>
      </c>
      <c r="AO87" s="43">
        <f t="shared" si="206"/>
        <v>1302</v>
      </c>
      <c r="AP87" s="43">
        <f t="shared" si="206"/>
        <v>1585</v>
      </c>
      <c r="AQ87" s="43">
        <f t="shared" si="206"/>
        <v>1493</v>
      </c>
      <c r="AR87" s="43">
        <f t="shared" si="206"/>
        <v>1341</v>
      </c>
      <c r="AS87" s="43">
        <f t="shared" si="206"/>
        <v>1452</v>
      </c>
      <c r="AT87" s="43">
        <f t="shared" si="206"/>
        <v>1225</v>
      </c>
      <c r="AU87" s="43">
        <f t="shared" si="206"/>
        <v>1947</v>
      </c>
      <c r="AV87" s="43">
        <f t="shared" si="206"/>
        <v>1347</v>
      </c>
      <c r="AW87" s="43">
        <f t="shared" si="206"/>
        <v>1473</v>
      </c>
      <c r="AX87" s="43">
        <f t="shared" si="206"/>
        <v>1332</v>
      </c>
      <c r="AY87" s="43">
        <f t="shared" si="206"/>
        <v>1569</v>
      </c>
      <c r="AZ87" s="43">
        <f t="shared" si="206"/>
        <v>1288</v>
      </c>
      <c r="BA87" s="43">
        <f t="shared" si="206"/>
        <v>1416</v>
      </c>
      <c r="BB87" s="43">
        <f t="shared" si="206"/>
        <v>1478</v>
      </c>
      <c r="BC87" s="43">
        <f t="shared" si="206"/>
        <v>1519</v>
      </c>
      <c r="BD87" s="43">
        <f t="shared" si="206"/>
        <v>1299</v>
      </c>
      <c r="BE87" s="43">
        <f t="shared" si="206"/>
        <v>1928</v>
      </c>
      <c r="BF87" s="43">
        <f t="shared" si="206"/>
        <v>1656</v>
      </c>
      <c r="BG87" s="43">
        <f t="shared" si="206"/>
        <v>1342</v>
      </c>
      <c r="BH87" s="43">
        <f t="shared" si="206"/>
        <v>1908</v>
      </c>
      <c r="BI87" s="43">
        <f t="shared" si="206"/>
        <v>2518</v>
      </c>
      <c r="BJ87" s="43">
        <f t="shared" si="206"/>
        <v>1480</v>
      </c>
      <c r="BK87" s="43">
        <f t="shared" si="206"/>
        <v>1351</v>
      </c>
      <c r="BL87" s="43">
        <f t="shared" si="206"/>
        <v>3492</v>
      </c>
      <c r="BM87" s="43">
        <f t="shared" si="206"/>
        <v>1758</v>
      </c>
      <c r="BN87" s="43">
        <f t="shared" si="206"/>
        <v>3222</v>
      </c>
      <c r="BO87" s="43">
        <f t="shared" ref="BO87:CT87" si="207" xml:space="preserve"> SUMIF(BO83:BO86,"&gt;0")</f>
        <v>3710</v>
      </c>
      <c r="BP87" s="43">
        <f t="shared" si="207"/>
        <v>1226</v>
      </c>
      <c r="BQ87" s="43">
        <f t="shared" si="207"/>
        <v>1257</v>
      </c>
      <c r="BR87" s="43">
        <f t="shared" si="207"/>
        <v>1298</v>
      </c>
      <c r="BS87" s="43">
        <f t="shared" si="207"/>
        <v>1970</v>
      </c>
      <c r="BT87" s="43">
        <f t="shared" si="207"/>
        <v>1477</v>
      </c>
      <c r="BU87" s="43">
        <f t="shared" si="207"/>
        <v>1299</v>
      </c>
      <c r="BV87" s="43">
        <f t="shared" si="207"/>
        <v>1696</v>
      </c>
      <c r="BW87" s="43">
        <f t="shared" si="207"/>
        <v>1289</v>
      </c>
      <c r="BX87" s="43">
        <f t="shared" si="207"/>
        <v>1220</v>
      </c>
      <c r="BY87" s="43">
        <f t="shared" si="207"/>
        <v>1356</v>
      </c>
      <c r="BZ87" s="43">
        <f t="shared" si="207"/>
        <v>1468</v>
      </c>
      <c r="CA87" s="43">
        <f t="shared" si="207"/>
        <v>1328</v>
      </c>
      <c r="CB87" s="43">
        <f t="shared" si="207"/>
        <v>1221</v>
      </c>
      <c r="CC87" s="43">
        <f t="shared" si="207"/>
        <v>1394</v>
      </c>
      <c r="CD87" s="43">
        <f t="shared" si="207"/>
        <v>1346</v>
      </c>
      <c r="CE87" s="43">
        <f t="shared" si="207"/>
        <v>2124</v>
      </c>
      <c r="CF87" s="43">
        <f t="shared" si="207"/>
        <v>2458</v>
      </c>
      <c r="CG87" s="43">
        <f t="shared" si="207"/>
        <v>1262</v>
      </c>
      <c r="CH87" s="43">
        <f t="shared" si="207"/>
        <v>1374</v>
      </c>
      <c r="CI87" s="43">
        <f t="shared" si="207"/>
        <v>1373</v>
      </c>
      <c r="CJ87" s="43">
        <f t="shared" si="207"/>
        <v>1327</v>
      </c>
      <c r="CK87" s="43">
        <f t="shared" si="207"/>
        <v>1243</v>
      </c>
      <c r="CL87" s="43">
        <f t="shared" si="207"/>
        <v>1216</v>
      </c>
      <c r="CM87" s="43">
        <f t="shared" si="207"/>
        <v>1384</v>
      </c>
      <c r="CN87" s="43">
        <f t="shared" si="207"/>
        <v>1293</v>
      </c>
      <c r="CO87" s="43">
        <f t="shared" si="207"/>
        <v>1300</v>
      </c>
      <c r="CP87" s="43">
        <f t="shared" si="207"/>
        <v>1250</v>
      </c>
      <c r="CQ87" s="43">
        <f t="shared" si="207"/>
        <v>1432</v>
      </c>
      <c r="CR87" s="43">
        <f t="shared" si="207"/>
        <v>1294</v>
      </c>
      <c r="CS87" s="43">
        <f t="shared" si="207"/>
        <v>1356</v>
      </c>
      <c r="CT87" s="43">
        <f t="shared" si="207"/>
        <v>1581</v>
      </c>
      <c r="CU87" s="43">
        <f t="shared" ref="CU87:DD87" si="208" xml:space="preserve"> SUMIF(CU83:CU86,"&gt;0")</f>
        <v>1212</v>
      </c>
      <c r="CV87" s="43">
        <f t="shared" si="208"/>
        <v>1437</v>
      </c>
      <c r="CW87" s="43">
        <f t="shared" si="208"/>
        <v>1305</v>
      </c>
      <c r="CX87" s="43">
        <f t="shared" si="208"/>
        <v>1305</v>
      </c>
      <c r="CY87" s="43">
        <f t="shared" si="208"/>
        <v>1305</v>
      </c>
      <c r="CZ87" s="43">
        <f t="shared" si="208"/>
        <v>1305</v>
      </c>
      <c r="DA87" s="43">
        <f t="shared" si="208"/>
        <v>1305</v>
      </c>
      <c r="DB87" s="43">
        <f t="shared" si="208"/>
        <v>1305</v>
      </c>
      <c r="DC87" s="43">
        <f t="shared" si="208"/>
        <v>1305</v>
      </c>
      <c r="DD87" s="43">
        <f t="shared" si="208"/>
        <v>1305</v>
      </c>
      <c r="DE87" s="42">
        <f t="shared" si="178"/>
        <v>165791</v>
      </c>
      <c r="DF87" s="42">
        <f t="shared" si="179"/>
        <v>1657.91</v>
      </c>
    </row>
    <row r="88" spans="1:110" outlineLevel="2" x14ac:dyDescent="0.25">
      <c r="A88" s="88" t="s">
        <v>41</v>
      </c>
      <c r="B88" s="27"/>
      <c r="C88" s="134">
        <v>0</v>
      </c>
      <c r="D88" s="134">
        <v>0</v>
      </c>
      <c r="E88" s="134">
        <v>0</v>
      </c>
      <c r="F88" s="134">
        <v>0</v>
      </c>
      <c r="G88" s="134">
        <v>0</v>
      </c>
      <c r="H88" s="134">
        <v>0</v>
      </c>
      <c r="I88" s="134">
        <v>0</v>
      </c>
      <c r="J88" s="134">
        <v>0</v>
      </c>
      <c r="K88" s="134">
        <v>0</v>
      </c>
      <c r="L88" s="134">
        <v>0</v>
      </c>
      <c r="M88" s="134">
        <v>0</v>
      </c>
      <c r="N88" s="134">
        <v>0</v>
      </c>
      <c r="O88" s="142">
        <v>0</v>
      </c>
      <c r="P88" s="134">
        <v>0</v>
      </c>
      <c r="Q88" s="134">
        <v>0</v>
      </c>
      <c r="R88" s="134">
        <v>0</v>
      </c>
      <c r="S88" s="134">
        <v>0</v>
      </c>
      <c r="T88" s="142">
        <v>0</v>
      </c>
      <c r="U88" s="142">
        <v>0</v>
      </c>
      <c r="V88" s="142">
        <v>0</v>
      </c>
      <c r="W88" s="142">
        <v>7475</v>
      </c>
      <c r="X88" s="142">
        <v>0</v>
      </c>
      <c r="Y88" s="142">
        <v>0</v>
      </c>
      <c r="Z88" s="142">
        <v>0</v>
      </c>
      <c r="AA88" s="142">
        <v>0</v>
      </c>
      <c r="AB88" s="142">
        <v>0</v>
      </c>
      <c r="AC88" s="142">
        <v>0</v>
      </c>
      <c r="AD88" s="142">
        <v>0</v>
      </c>
      <c r="AE88" s="142">
        <v>0</v>
      </c>
      <c r="AF88" s="142">
        <v>0</v>
      </c>
      <c r="AG88" s="142">
        <v>0</v>
      </c>
      <c r="AH88" s="142">
        <v>0</v>
      </c>
      <c r="AI88" s="142">
        <v>0</v>
      </c>
      <c r="AJ88" s="142">
        <v>0</v>
      </c>
      <c r="AK88" s="142">
        <v>0</v>
      </c>
      <c r="AL88" s="142">
        <v>0</v>
      </c>
      <c r="AM88" s="142">
        <v>0</v>
      </c>
      <c r="AN88" s="142">
        <v>0</v>
      </c>
      <c r="AO88" s="134">
        <v>0</v>
      </c>
      <c r="AP88" s="134">
        <v>0</v>
      </c>
      <c r="AQ88" s="134">
        <v>0</v>
      </c>
      <c r="AR88" s="134">
        <v>0</v>
      </c>
      <c r="AS88" s="142">
        <v>0</v>
      </c>
      <c r="AT88" s="134">
        <v>0</v>
      </c>
      <c r="AU88" s="134">
        <v>0</v>
      </c>
      <c r="AV88" s="134">
        <v>0</v>
      </c>
      <c r="AW88" s="134">
        <v>0</v>
      </c>
      <c r="AX88" s="134">
        <v>0</v>
      </c>
      <c r="AY88" s="134">
        <v>0</v>
      </c>
      <c r="AZ88" s="134">
        <v>0</v>
      </c>
      <c r="BA88" s="134">
        <v>0</v>
      </c>
      <c r="BB88" s="134">
        <v>0</v>
      </c>
      <c r="BC88" s="134">
        <v>0</v>
      </c>
      <c r="BD88" s="134">
        <v>0</v>
      </c>
      <c r="BE88" s="142">
        <v>0</v>
      </c>
      <c r="BF88" s="134">
        <v>0</v>
      </c>
      <c r="BG88" s="142">
        <v>0</v>
      </c>
      <c r="BH88" s="134">
        <v>0</v>
      </c>
      <c r="BI88" s="134">
        <v>0</v>
      </c>
      <c r="BJ88" s="134">
        <v>0</v>
      </c>
      <c r="BK88" s="134">
        <v>0</v>
      </c>
      <c r="BL88" s="134">
        <v>0</v>
      </c>
      <c r="BM88" s="134">
        <v>0</v>
      </c>
      <c r="BN88" s="142">
        <v>0</v>
      </c>
      <c r="BO88" s="142">
        <v>0</v>
      </c>
      <c r="BP88" s="142">
        <v>0</v>
      </c>
      <c r="BQ88" s="142">
        <v>0</v>
      </c>
      <c r="BR88" s="142">
        <v>0</v>
      </c>
      <c r="BS88" s="173">
        <v>0</v>
      </c>
      <c r="BT88" s="134">
        <v>0</v>
      </c>
      <c r="BU88" s="134">
        <v>0</v>
      </c>
      <c r="BV88" s="134">
        <v>0</v>
      </c>
      <c r="BW88" s="134">
        <v>0</v>
      </c>
      <c r="BX88" s="134">
        <v>0</v>
      </c>
      <c r="BY88" s="134">
        <v>0</v>
      </c>
      <c r="BZ88" s="134">
        <v>0</v>
      </c>
      <c r="CA88" s="134">
        <v>0</v>
      </c>
      <c r="CB88" s="134">
        <v>0</v>
      </c>
      <c r="CC88" s="134">
        <v>0</v>
      </c>
      <c r="CD88" s="134">
        <v>0</v>
      </c>
      <c r="CE88" s="142">
        <v>0</v>
      </c>
      <c r="CF88" s="134">
        <v>0</v>
      </c>
      <c r="CG88" s="150">
        <v>0</v>
      </c>
      <c r="CH88" s="150">
        <v>0</v>
      </c>
      <c r="CI88" s="150">
        <v>6467</v>
      </c>
      <c r="CJ88" s="150">
        <v>0</v>
      </c>
      <c r="CK88" s="150">
        <v>0</v>
      </c>
      <c r="CL88" s="150">
        <v>0</v>
      </c>
      <c r="CM88" s="134">
        <v>0</v>
      </c>
      <c r="CN88" s="134">
        <v>0</v>
      </c>
      <c r="CO88" s="150">
        <v>0</v>
      </c>
      <c r="CP88" s="154">
        <v>0</v>
      </c>
      <c r="CQ88" s="150">
        <v>0</v>
      </c>
      <c r="CR88" s="150">
        <v>0</v>
      </c>
      <c r="CS88" s="150">
        <v>0</v>
      </c>
      <c r="CT88" s="150">
        <v>0</v>
      </c>
      <c r="CU88" s="150">
        <v>0</v>
      </c>
      <c r="CV88" s="150">
        <v>0</v>
      </c>
      <c r="CW88" s="116">
        <v>0</v>
      </c>
      <c r="CX88" s="116"/>
      <c r="CY88" s="116"/>
      <c r="CZ88" s="116"/>
      <c r="DA88" s="116"/>
      <c r="DB88" s="116"/>
      <c r="DC88" s="116"/>
      <c r="DD88" s="116"/>
      <c r="DE88" s="28">
        <f t="shared" ref="DE88:DE94" si="209">SUM(C88:DD88)</f>
        <v>13942</v>
      </c>
      <c r="DF88" s="28">
        <f t="shared" ref="DF88:DF94" si="210" xml:space="preserve"> IFERROR(DE88 / COUNT($C$19:$CX$19),0)</f>
        <v>139.41999999999999</v>
      </c>
    </row>
    <row r="89" spans="1:110" outlineLevel="2" x14ac:dyDescent="0.25">
      <c r="A89" s="88" t="s">
        <v>42</v>
      </c>
      <c r="B89" s="27"/>
      <c r="C89" s="134">
        <v>0</v>
      </c>
      <c r="D89" s="134">
        <v>0</v>
      </c>
      <c r="E89" s="134">
        <v>0</v>
      </c>
      <c r="F89" s="134">
        <v>0</v>
      </c>
      <c r="G89" s="134">
        <v>0</v>
      </c>
      <c r="H89" s="134">
        <v>0</v>
      </c>
      <c r="I89" s="134">
        <v>0</v>
      </c>
      <c r="J89" s="134">
        <v>0</v>
      </c>
      <c r="K89" s="134">
        <v>0</v>
      </c>
      <c r="L89" s="134">
        <v>0</v>
      </c>
      <c r="M89" s="134">
        <v>0</v>
      </c>
      <c r="N89" s="134">
        <v>0</v>
      </c>
      <c r="O89" s="142">
        <v>0</v>
      </c>
      <c r="P89" s="134">
        <v>0</v>
      </c>
      <c r="Q89" s="134">
        <v>0</v>
      </c>
      <c r="R89" s="134">
        <v>0</v>
      </c>
      <c r="S89" s="134">
        <v>0</v>
      </c>
      <c r="T89" s="142">
        <v>0</v>
      </c>
      <c r="U89" s="142">
        <v>0</v>
      </c>
      <c r="V89" s="142">
        <v>0</v>
      </c>
      <c r="W89" s="142">
        <v>0</v>
      </c>
      <c r="X89" s="142">
        <v>0</v>
      </c>
      <c r="Y89" s="142">
        <v>0</v>
      </c>
      <c r="Z89" s="142">
        <v>0</v>
      </c>
      <c r="AA89" s="142">
        <v>0</v>
      </c>
      <c r="AB89" s="142">
        <v>0</v>
      </c>
      <c r="AC89" s="142">
        <v>0</v>
      </c>
      <c r="AD89" s="142">
        <v>0</v>
      </c>
      <c r="AE89" s="142">
        <v>0</v>
      </c>
      <c r="AF89" s="142">
        <v>0</v>
      </c>
      <c r="AG89" s="142">
        <v>0</v>
      </c>
      <c r="AH89" s="142">
        <v>0</v>
      </c>
      <c r="AI89" s="142">
        <v>0</v>
      </c>
      <c r="AJ89" s="142">
        <v>0</v>
      </c>
      <c r="AK89" s="142">
        <v>0</v>
      </c>
      <c r="AL89" s="142">
        <v>0</v>
      </c>
      <c r="AM89" s="142">
        <v>0</v>
      </c>
      <c r="AN89" s="142">
        <v>0</v>
      </c>
      <c r="AO89" s="134">
        <v>0</v>
      </c>
      <c r="AP89" s="134">
        <v>0</v>
      </c>
      <c r="AQ89" s="134">
        <v>0</v>
      </c>
      <c r="AR89" s="134">
        <v>0</v>
      </c>
      <c r="AS89" s="134">
        <v>0</v>
      </c>
      <c r="AT89" s="134">
        <v>0</v>
      </c>
      <c r="AU89" s="134">
        <v>0</v>
      </c>
      <c r="AV89" s="134">
        <v>0</v>
      </c>
      <c r="AW89" s="134">
        <v>0</v>
      </c>
      <c r="AX89" s="134">
        <v>0</v>
      </c>
      <c r="AY89" s="134">
        <v>0</v>
      </c>
      <c r="AZ89" s="134">
        <v>0</v>
      </c>
      <c r="BA89" s="134">
        <v>0</v>
      </c>
      <c r="BB89" s="134">
        <v>0</v>
      </c>
      <c r="BC89" s="134">
        <v>0</v>
      </c>
      <c r="BD89" s="134">
        <v>0</v>
      </c>
      <c r="BE89" s="134">
        <v>0</v>
      </c>
      <c r="BF89" s="134">
        <v>1389</v>
      </c>
      <c r="BG89" s="134">
        <v>0</v>
      </c>
      <c r="BH89" s="134">
        <v>0</v>
      </c>
      <c r="BI89" s="134">
        <v>0</v>
      </c>
      <c r="BJ89" s="134">
        <v>0</v>
      </c>
      <c r="BK89" s="134">
        <v>0</v>
      </c>
      <c r="BL89" s="134">
        <v>0</v>
      </c>
      <c r="BM89" s="134">
        <v>0</v>
      </c>
      <c r="BN89" s="134">
        <v>0</v>
      </c>
      <c r="BO89" s="134">
        <v>0</v>
      </c>
      <c r="BP89" s="134">
        <v>0</v>
      </c>
      <c r="BQ89" s="134">
        <v>0</v>
      </c>
      <c r="BR89" s="134">
        <v>0</v>
      </c>
      <c r="BS89" s="134">
        <v>0</v>
      </c>
      <c r="BT89" s="134">
        <v>0</v>
      </c>
      <c r="BU89" s="134">
        <v>0</v>
      </c>
      <c r="BV89" s="134">
        <v>0</v>
      </c>
      <c r="BW89" s="134">
        <v>0</v>
      </c>
      <c r="BX89" s="134">
        <v>0</v>
      </c>
      <c r="BY89" s="134">
        <v>0</v>
      </c>
      <c r="BZ89" s="134">
        <v>0</v>
      </c>
      <c r="CA89" s="134">
        <v>0</v>
      </c>
      <c r="CB89" s="134">
        <v>0</v>
      </c>
      <c r="CC89" s="134">
        <v>0</v>
      </c>
      <c r="CD89" s="142">
        <v>0</v>
      </c>
      <c r="CE89" s="142">
        <v>0</v>
      </c>
      <c r="CF89" s="134">
        <v>0</v>
      </c>
      <c r="CG89" s="150">
        <v>0</v>
      </c>
      <c r="CH89" s="150">
        <v>0</v>
      </c>
      <c r="CI89" s="150">
        <v>0</v>
      </c>
      <c r="CJ89" s="150">
        <v>0</v>
      </c>
      <c r="CK89" s="150">
        <v>0</v>
      </c>
      <c r="CL89" s="150">
        <v>0</v>
      </c>
      <c r="CM89" s="150">
        <v>0</v>
      </c>
      <c r="CN89" s="134">
        <v>0</v>
      </c>
      <c r="CO89" s="150">
        <v>0</v>
      </c>
      <c r="CP89" s="150">
        <v>0</v>
      </c>
      <c r="CQ89" s="150">
        <v>0</v>
      </c>
      <c r="CR89" s="150">
        <v>0</v>
      </c>
      <c r="CS89" s="150">
        <v>0</v>
      </c>
      <c r="CT89" s="150">
        <v>0</v>
      </c>
      <c r="CU89" s="150">
        <v>0</v>
      </c>
      <c r="CV89" s="150">
        <v>0</v>
      </c>
      <c r="CW89" s="116">
        <v>0</v>
      </c>
      <c r="CX89" s="116"/>
      <c r="CY89" s="116"/>
      <c r="CZ89" s="116"/>
      <c r="DA89" s="116"/>
      <c r="DB89" s="116"/>
      <c r="DC89" s="116"/>
      <c r="DD89" s="116"/>
      <c r="DE89" s="28">
        <f t="shared" si="209"/>
        <v>1389</v>
      </c>
      <c r="DF89" s="28">
        <f t="shared" si="210"/>
        <v>13.89</v>
      </c>
    </row>
    <row r="90" spans="1:110" outlineLevel="2" x14ac:dyDescent="0.25">
      <c r="A90" s="88" t="s">
        <v>107</v>
      </c>
      <c r="B90" s="27"/>
      <c r="C90" s="134">
        <v>0</v>
      </c>
      <c r="D90" s="134">
        <v>0</v>
      </c>
      <c r="E90" s="134">
        <v>0</v>
      </c>
      <c r="F90" s="134">
        <v>0</v>
      </c>
      <c r="G90" s="134">
        <v>9034</v>
      </c>
      <c r="H90" s="134">
        <v>0</v>
      </c>
      <c r="I90" s="134">
        <v>0</v>
      </c>
      <c r="J90" s="142">
        <v>0</v>
      </c>
      <c r="K90" s="134">
        <v>0</v>
      </c>
      <c r="L90" s="134">
        <v>0</v>
      </c>
      <c r="M90" s="134">
        <v>0</v>
      </c>
      <c r="N90" s="134">
        <v>0</v>
      </c>
      <c r="O90" s="142">
        <v>0</v>
      </c>
      <c r="P90" s="142">
        <v>0</v>
      </c>
      <c r="Q90" s="142">
        <v>5648</v>
      </c>
      <c r="R90" s="134">
        <v>0</v>
      </c>
      <c r="S90" s="143">
        <v>0</v>
      </c>
      <c r="T90" s="142">
        <v>0</v>
      </c>
      <c r="U90" s="142">
        <v>0</v>
      </c>
      <c r="V90" s="142">
        <v>0</v>
      </c>
      <c r="W90" s="134">
        <v>0</v>
      </c>
      <c r="X90" s="142">
        <v>4627</v>
      </c>
      <c r="Y90" s="142">
        <v>0</v>
      </c>
      <c r="Z90" s="142">
        <v>0</v>
      </c>
      <c r="AA90" s="142">
        <v>0</v>
      </c>
      <c r="AB90" s="142">
        <v>0</v>
      </c>
      <c r="AC90" s="142">
        <v>0</v>
      </c>
      <c r="AD90" s="142">
        <v>0</v>
      </c>
      <c r="AE90" s="142">
        <v>0</v>
      </c>
      <c r="AF90" s="142">
        <v>0</v>
      </c>
      <c r="AG90" s="142">
        <v>0</v>
      </c>
      <c r="AH90" s="142">
        <v>0</v>
      </c>
      <c r="AI90" s="142">
        <v>0</v>
      </c>
      <c r="AJ90" s="142">
        <v>0</v>
      </c>
      <c r="AK90" s="142">
        <v>0</v>
      </c>
      <c r="AL90" s="142">
        <v>0</v>
      </c>
      <c r="AM90" s="142">
        <v>0</v>
      </c>
      <c r="AN90" s="142">
        <v>0</v>
      </c>
      <c r="AO90" s="142">
        <v>0</v>
      </c>
      <c r="AP90" s="142">
        <v>0</v>
      </c>
      <c r="AQ90" s="142">
        <v>0</v>
      </c>
      <c r="AR90" s="142">
        <v>0</v>
      </c>
      <c r="AS90" s="142">
        <v>0</v>
      </c>
      <c r="AT90" s="142">
        <v>0</v>
      </c>
      <c r="AU90" s="142">
        <v>0</v>
      </c>
      <c r="AV90" s="142">
        <v>0</v>
      </c>
      <c r="AW90" s="142">
        <v>0</v>
      </c>
      <c r="AX90" s="142">
        <v>0</v>
      </c>
      <c r="AY90" s="142">
        <v>0</v>
      </c>
      <c r="AZ90" s="142">
        <v>0</v>
      </c>
      <c r="BA90" s="142">
        <v>0</v>
      </c>
      <c r="BB90" s="142">
        <v>0</v>
      </c>
      <c r="BC90" s="142">
        <v>0</v>
      </c>
      <c r="BD90" s="142">
        <v>0</v>
      </c>
      <c r="BE90" s="142">
        <v>0</v>
      </c>
      <c r="BF90" s="142">
        <v>4530</v>
      </c>
      <c r="BG90" s="142">
        <v>0</v>
      </c>
      <c r="BH90" s="142">
        <v>0</v>
      </c>
      <c r="BI90" s="142">
        <v>0</v>
      </c>
      <c r="BJ90" s="142">
        <v>0</v>
      </c>
      <c r="BK90" s="142">
        <v>0</v>
      </c>
      <c r="BL90" s="142">
        <v>0</v>
      </c>
      <c r="BM90" s="142">
        <v>0</v>
      </c>
      <c r="BN90" s="142">
        <v>0</v>
      </c>
      <c r="BO90" s="142">
        <v>0</v>
      </c>
      <c r="BP90" s="142">
        <v>0</v>
      </c>
      <c r="BQ90" s="142">
        <v>0</v>
      </c>
      <c r="BR90" s="134">
        <v>0</v>
      </c>
      <c r="BS90" s="134">
        <v>0</v>
      </c>
      <c r="BT90" s="134">
        <v>0</v>
      </c>
      <c r="BU90" s="134">
        <v>0</v>
      </c>
      <c r="BV90" s="134">
        <v>13636</v>
      </c>
      <c r="BW90" s="134">
        <v>0</v>
      </c>
      <c r="BX90" s="134">
        <v>0</v>
      </c>
      <c r="BY90" s="142">
        <v>0</v>
      </c>
      <c r="BZ90" s="142">
        <v>0</v>
      </c>
      <c r="CA90" s="142">
        <v>0</v>
      </c>
      <c r="CB90" s="142">
        <v>0</v>
      </c>
      <c r="CC90" s="142">
        <v>0</v>
      </c>
      <c r="CD90" s="142">
        <v>0</v>
      </c>
      <c r="CE90" s="142">
        <v>0</v>
      </c>
      <c r="CF90" s="142">
        <v>0</v>
      </c>
      <c r="CG90" s="142">
        <v>0</v>
      </c>
      <c r="CH90" s="142">
        <v>0</v>
      </c>
      <c r="CI90" s="142">
        <v>0</v>
      </c>
      <c r="CJ90" s="142">
        <v>8759</v>
      </c>
      <c r="CK90" s="142">
        <v>0</v>
      </c>
      <c r="CL90" s="142">
        <v>0</v>
      </c>
      <c r="CM90" s="150">
        <v>0</v>
      </c>
      <c r="CN90" s="142">
        <v>0</v>
      </c>
      <c r="CO90" s="142">
        <v>0</v>
      </c>
      <c r="CP90" s="154">
        <v>0</v>
      </c>
      <c r="CQ90" s="150">
        <v>0</v>
      </c>
      <c r="CR90" s="142">
        <v>0</v>
      </c>
      <c r="CS90" s="150">
        <v>0</v>
      </c>
      <c r="CT90" s="150">
        <v>0</v>
      </c>
      <c r="CU90" s="150">
        <v>0</v>
      </c>
      <c r="CV90" s="142">
        <v>0</v>
      </c>
      <c r="CW90" s="94">
        <v>0</v>
      </c>
      <c r="CX90" s="94"/>
      <c r="CY90" s="94"/>
      <c r="CZ90" s="94"/>
      <c r="DA90" s="94"/>
      <c r="DB90" s="94"/>
      <c r="DC90" s="94"/>
      <c r="DD90" s="94"/>
      <c r="DE90" s="28">
        <f t="shared" si="209"/>
        <v>46234</v>
      </c>
      <c r="DF90" s="28">
        <f t="shared" si="210"/>
        <v>462.34</v>
      </c>
    </row>
    <row r="91" spans="1:110" outlineLevel="2" x14ac:dyDescent="0.25">
      <c r="A91" s="88" t="s">
        <v>43</v>
      </c>
      <c r="B91" s="27"/>
      <c r="C91" s="134">
        <v>169</v>
      </c>
      <c r="D91" s="134">
        <v>142</v>
      </c>
      <c r="E91" s="134">
        <v>123</v>
      </c>
      <c r="F91" s="134">
        <v>228</v>
      </c>
      <c r="G91" s="134">
        <v>170</v>
      </c>
      <c r="H91" s="134">
        <v>108</v>
      </c>
      <c r="I91" s="134">
        <v>108</v>
      </c>
      <c r="J91" s="142">
        <v>51</v>
      </c>
      <c r="K91" s="134">
        <v>122</v>
      </c>
      <c r="L91" s="134">
        <v>178</v>
      </c>
      <c r="M91" s="134">
        <v>222</v>
      </c>
      <c r="N91" s="134">
        <v>178</v>
      </c>
      <c r="O91" s="142">
        <v>126</v>
      </c>
      <c r="P91" s="142">
        <v>202</v>
      </c>
      <c r="Q91" s="142">
        <v>131</v>
      </c>
      <c r="R91" s="134">
        <v>142</v>
      </c>
      <c r="S91" s="143">
        <v>105</v>
      </c>
      <c r="T91" s="142">
        <v>146</v>
      </c>
      <c r="U91" s="142">
        <v>157</v>
      </c>
      <c r="V91" s="142">
        <v>239</v>
      </c>
      <c r="W91" s="134">
        <v>87</v>
      </c>
      <c r="X91" s="142">
        <v>87</v>
      </c>
      <c r="Y91" s="142">
        <v>239</v>
      </c>
      <c r="Z91" s="142">
        <v>71</v>
      </c>
      <c r="AA91" s="142">
        <v>57</v>
      </c>
      <c r="AB91" s="142">
        <v>241</v>
      </c>
      <c r="AC91" s="142">
        <v>137</v>
      </c>
      <c r="AD91" s="142">
        <v>210</v>
      </c>
      <c r="AE91" s="142">
        <v>146</v>
      </c>
      <c r="AF91" s="142">
        <v>213</v>
      </c>
      <c r="AG91" s="142">
        <v>100</v>
      </c>
      <c r="AH91" s="142">
        <v>107</v>
      </c>
      <c r="AI91" s="142">
        <v>182</v>
      </c>
      <c r="AJ91" s="142">
        <v>235</v>
      </c>
      <c r="AK91" s="142">
        <v>124</v>
      </c>
      <c r="AL91" s="142">
        <v>124</v>
      </c>
      <c r="AM91" s="142">
        <v>173</v>
      </c>
      <c r="AN91" s="142">
        <v>81</v>
      </c>
      <c r="AO91" s="142">
        <v>60</v>
      </c>
      <c r="AP91" s="142">
        <v>235</v>
      </c>
      <c r="AQ91" s="142">
        <v>183</v>
      </c>
      <c r="AR91" s="142">
        <v>129</v>
      </c>
      <c r="AS91" s="142">
        <v>84</v>
      </c>
      <c r="AT91" s="142">
        <v>156</v>
      </c>
      <c r="AU91" s="142">
        <v>222</v>
      </c>
      <c r="AV91" s="142">
        <v>162</v>
      </c>
      <c r="AW91" s="142">
        <v>116</v>
      </c>
      <c r="AX91" s="142">
        <v>122</v>
      </c>
      <c r="AY91" s="142">
        <v>187</v>
      </c>
      <c r="AZ91" s="142">
        <v>208</v>
      </c>
      <c r="BA91" s="142">
        <v>119</v>
      </c>
      <c r="BB91" s="142">
        <v>77</v>
      </c>
      <c r="BC91" s="142">
        <v>111</v>
      </c>
      <c r="BD91" s="142">
        <v>219</v>
      </c>
      <c r="BE91" s="142">
        <v>191</v>
      </c>
      <c r="BF91" s="142">
        <v>233</v>
      </c>
      <c r="BG91" s="142">
        <v>209</v>
      </c>
      <c r="BH91" s="142">
        <v>62</v>
      </c>
      <c r="BI91" s="142">
        <v>201</v>
      </c>
      <c r="BJ91" s="142">
        <v>86</v>
      </c>
      <c r="BK91" s="142">
        <v>236</v>
      </c>
      <c r="BL91" s="142">
        <v>56</v>
      </c>
      <c r="BM91" s="142">
        <v>247</v>
      </c>
      <c r="BN91" s="142">
        <v>236</v>
      </c>
      <c r="BO91" s="142">
        <v>60</v>
      </c>
      <c r="BP91" s="142">
        <v>64</v>
      </c>
      <c r="BQ91" s="142">
        <v>84</v>
      </c>
      <c r="BR91" s="142">
        <v>131</v>
      </c>
      <c r="BS91" s="142">
        <v>164</v>
      </c>
      <c r="BT91" s="142">
        <v>179</v>
      </c>
      <c r="BU91" s="142">
        <v>105</v>
      </c>
      <c r="BV91" s="142">
        <v>50</v>
      </c>
      <c r="BW91" s="142">
        <v>80</v>
      </c>
      <c r="BX91" s="142">
        <v>128</v>
      </c>
      <c r="BY91" s="142">
        <v>80</v>
      </c>
      <c r="BZ91" s="142">
        <v>94</v>
      </c>
      <c r="CA91" s="142">
        <v>96</v>
      </c>
      <c r="CB91" s="142">
        <v>67</v>
      </c>
      <c r="CC91" s="142">
        <v>139</v>
      </c>
      <c r="CD91" s="142">
        <v>62</v>
      </c>
      <c r="CE91" s="142">
        <v>87</v>
      </c>
      <c r="CF91" s="142">
        <v>246</v>
      </c>
      <c r="CG91" s="142">
        <v>121</v>
      </c>
      <c r="CH91" s="142">
        <v>161</v>
      </c>
      <c r="CI91" s="142">
        <v>175</v>
      </c>
      <c r="CJ91" s="142">
        <v>112</v>
      </c>
      <c r="CK91" s="142">
        <v>89</v>
      </c>
      <c r="CL91" s="142">
        <v>117</v>
      </c>
      <c r="CM91" s="142">
        <v>205</v>
      </c>
      <c r="CN91" s="142">
        <v>128</v>
      </c>
      <c r="CO91" s="142">
        <v>98</v>
      </c>
      <c r="CP91" s="142">
        <v>176</v>
      </c>
      <c r="CQ91" s="142">
        <v>191</v>
      </c>
      <c r="CR91" s="142">
        <v>62</v>
      </c>
      <c r="CS91" s="142">
        <v>248</v>
      </c>
      <c r="CT91" s="142">
        <v>225</v>
      </c>
      <c r="CU91" s="150">
        <v>148</v>
      </c>
      <c r="CV91" s="142">
        <v>162</v>
      </c>
      <c r="CW91" s="94">
        <v>62</v>
      </c>
      <c r="CX91" s="94">
        <v>191</v>
      </c>
      <c r="CY91" s="94">
        <v>62</v>
      </c>
      <c r="CZ91" s="94">
        <v>248</v>
      </c>
      <c r="DA91" s="94">
        <v>225</v>
      </c>
      <c r="DB91" s="94">
        <v>148</v>
      </c>
      <c r="DC91" s="94">
        <v>162</v>
      </c>
      <c r="DD91" s="94">
        <v>162</v>
      </c>
      <c r="DE91" s="28">
        <f t="shared" si="209"/>
        <v>15402</v>
      </c>
      <c r="DF91" s="28">
        <f t="shared" si="210"/>
        <v>154.02000000000001</v>
      </c>
    </row>
    <row r="92" spans="1:110" outlineLevel="2" x14ac:dyDescent="0.25">
      <c r="A92" s="88" t="s">
        <v>44</v>
      </c>
      <c r="B92" s="27"/>
      <c r="C92" s="134">
        <v>262</v>
      </c>
      <c r="D92" s="134">
        <v>111</v>
      </c>
      <c r="E92" s="134">
        <v>322</v>
      </c>
      <c r="F92" s="134">
        <v>503</v>
      </c>
      <c r="G92" s="134">
        <v>0</v>
      </c>
      <c r="H92" s="134">
        <v>0</v>
      </c>
      <c r="I92" s="134">
        <v>0</v>
      </c>
      <c r="J92" s="142">
        <v>201</v>
      </c>
      <c r="K92" s="134">
        <v>0</v>
      </c>
      <c r="L92" s="134">
        <v>0</v>
      </c>
      <c r="M92" s="134">
        <v>160</v>
      </c>
      <c r="N92" s="134">
        <v>224</v>
      </c>
      <c r="O92" s="142">
        <v>0</v>
      </c>
      <c r="P92" s="142">
        <v>0</v>
      </c>
      <c r="Q92" s="142">
        <v>358</v>
      </c>
      <c r="R92" s="134">
        <v>0</v>
      </c>
      <c r="S92" s="143">
        <v>119</v>
      </c>
      <c r="T92" s="142">
        <v>0</v>
      </c>
      <c r="U92" s="142">
        <v>0</v>
      </c>
      <c r="V92" s="142">
        <v>0</v>
      </c>
      <c r="W92" s="134">
        <v>0</v>
      </c>
      <c r="X92" s="142">
        <v>0</v>
      </c>
      <c r="Y92" s="142">
        <v>0</v>
      </c>
      <c r="Z92" s="142">
        <v>0</v>
      </c>
      <c r="AA92" s="142">
        <v>0</v>
      </c>
      <c r="AB92" s="142">
        <v>0</v>
      </c>
      <c r="AC92" s="142">
        <v>0</v>
      </c>
      <c r="AD92" s="142">
        <v>0</v>
      </c>
      <c r="AE92" s="142">
        <v>0</v>
      </c>
      <c r="AF92" s="142">
        <v>0</v>
      </c>
      <c r="AG92" s="142">
        <v>0</v>
      </c>
      <c r="AH92" s="142">
        <v>431</v>
      </c>
      <c r="AI92" s="142">
        <v>0</v>
      </c>
      <c r="AJ92" s="142">
        <v>0</v>
      </c>
      <c r="AK92" s="142">
        <v>0</v>
      </c>
      <c r="AL92" s="142">
        <v>0</v>
      </c>
      <c r="AM92" s="142">
        <v>0</v>
      </c>
      <c r="AN92" s="142">
        <v>0</v>
      </c>
      <c r="AO92" s="142">
        <v>0</v>
      </c>
      <c r="AP92" s="169">
        <v>0</v>
      </c>
      <c r="AQ92" s="142">
        <v>0</v>
      </c>
      <c r="AR92" s="142">
        <v>343</v>
      </c>
      <c r="AS92" s="142">
        <v>484</v>
      </c>
      <c r="AT92" s="142">
        <v>425</v>
      </c>
      <c r="AU92" s="142">
        <v>0</v>
      </c>
      <c r="AV92" s="142">
        <v>0</v>
      </c>
      <c r="AW92" s="142">
        <v>0</v>
      </c>
      <c r="AX92" s="142">
        <v>0</v>
      </c>
      <c r="AY92" s="142">
        <v>0</v>
      </c>
      <c r="AZ92" s="142">
        <v>0</v>
      </c>
      <c r="BA92" s="142">
        <v>0</v>
      </c>
      <c r="BB92" s="142">
        <v>0</v>
      </c>
      <c r="BC92" s="142">
        <v>0</v>
      </c>
      <c r="BD92" s="142">
        <v>0</v>
      </c>
      <c r="BE92" s="142">
        <v>0</v>
      </c>
      <c r="BF92" s="142">
        <v>0</v>
      </c>
      <c r="BG92" s="142">
        <v>0</v>
      </c>
      <c r="BH92" s="142">
        <v>0</v>
      </c>
      <c r="BI92" s="142">
        <v>0</v>
      </c>
      <c r="BJ92" s="142">
        <v>0</v>
      </c>
      <c r="BK92" s="142">
        <v>0</v>
      </c>
      <c r="BL92" s="142">
        <v>0</v>
      </c>
      <c r="BM92" s="142">
        <v>0</v>
      </c>
      <c r="BN92" s="142">
        <v>0</v>
      </c>
      <c r="BO92" s="142">
        <v>0</v>
      </c>
      <c r="BP92" s="142">
        <v>0</v>
      </c>
      <c r="BQ92" s="142">
        <v>0</v>
      </c>
      <c r="BR92" s="142">
        <v>0</v>
      </c>
      <c r="BS92" s="142">
        <v>0</v>
      </c>
      <c r="BT92" s="142">
        <v>0</v>
      </c>
      <c r="BU92" s="142">
        <v>0</v>
      </c>
      <c r="BV92" s="142">
        <v>0</v>
      </c>
      <c r="BW92" s="142">
        <v>145</v>
      </c>
      <c r="BX92" s="142">
        <v>0</v>
      </c>
      <c r="BY92" s="142">
        <v>518</v>
      </c>
      <c r="BZ92" s="142">
        <v>0</v>
      </c>
      <c r="CA92" s="142">
        <v>0</v>
      </c>
      <c r="CB92" s="142">
        <v>0</v>
      </c>
      <c r="CC92" s="142">
        <v>0</v>
      </c>
      <c r="CD92" s="142">
        <v>0</v>
      </c>
      <c r="CE92" s="142">
        <v>0</v>
      </c>
      <c r="CF92" s="142">
        <v>0</v>
      </c>
      <c r="CG92" s="142">
        <v>0</v>
      </c>
      <c r="CH92" s="142">
        <v>352</v>
      </c>
      <c r="CI92" s="142">
        <v>0</v>
      </c>
      <c r="CJ92" s="142">
        <v>0</v>
      </c>
      <c r="CK92" s="142">
        <v>0</v>
      </c>
      <c r="CL92" s="142">
        <v>0</v>
      </c>
      <c r="CM92" s="142">
        <v>0</v>
      </c>
      <c r="CN92" s="142">
        <v>0</v>
      </c>
      <c r="CO92" s="142">
        <v>0</v>
      </c>
      <c r="CP92" s="142">
        <v>0</v>
      </c>
      <c r="CQ92" s="142">
        <v>0</v>
      </c>
      <c r="CR92" s="142">
        <v>569</v>
      </c>
      <c r="CS92" s="142">
        <v>0</v>
      </c>
      <c r="CT92" s="142">
        <v>0</v>
      </c>
      <c r="CU92" s="142">
        <v>0</v>
      </c>
      <c r="CV92" s="142">
        <v>0</v>
      </c>
      <c r="CW92" s="94">
        <v>0</v>
      </c>
      <c r="CX92" s="94"/>
      <c r="CY92" s="94"/>
      <c r="CZ92" s="94"/>
      <c r="DA92" s="94"/>
      <c r="DB92" s="94"/>
      <c r="DC92" s="94"/>
      <c r="DD92" s="94"/>
      <c r="DE92" s="28">
        <f t="shared" si="209"/>
        <v>5527</v>
      </c>
      <c r="DF92" s="28">
        <f t="shared" si="210"/>
        <v>55.27</v>
      </c>
    </row>
    <row r="93" spans="1:110" outlineLevel="2" x14ac:dyDescent="0.25">
      <c r="A93" s="88" t="s">
        <v>71</v>
      </c>
      <c r="B93" s="27"/>
      <c r="C93" s="134">
        <v>968</v>
      </c>
      <c r="D93" s="134">
        <v>0</v>
      </c>
      <c r="E93" s="134">
        <v>563</v>
      </c>
      <c r="F93" s="134">
        <v>0</v>
      </c>
      <c r="G93" s="134">
        <v>0</v>
      </c>
      <c r="H93" s="134">
        <v>0</v>
      </c>
      <c r="I93" s="134">
        <v>0</v>
      </c>
      <c r="J93" s="134">
        <v>0</v>
      </c>
      <c r="K93" s="134">
        <v>0</v>
      </c>
      <c r="L93" s="134">
        <v>0</v>
      </c>
      <c r="M93" s="134">
        <v>0</v>
      </c>
      <c r="N93" s="134">
        <v>624</v>
      </c>
      <c r="O93" s="134">
        <v>0</v>
      </c>
      <c r="P93" s="134">
        <v>1635</v>
      </c>
      <c r="Q93" s="134">
        <v>0</v>
      </c>
      <c r="R93" s="134">
        <v>0</v>
      </c>
      <c r="S93" s="134">
        <v>836</v>
      </c>
      <c r="T93" s="134">
        <v>0</v>
      </c>
      <c r="U93" s="134">
        <v>0</v>
      </c>
      <c r="V93" s="134">
        <v>0</v>
      </c>
      <c r="W93" s="134">
        <v>0</v>
      </c>
      <c r="X93" s="134">
        <v>0</v>
      </c>
      <c r="Y93" s="134">
        <v>0</v>
      </c>
      <c r="Z93" s="134">
        <v>886</v>
      </c>
      <c r="AA93" s="134">
        <v>0</v>
      </c>
      <c r="AB93" s="134">
        <v>0</v>
      </c>
      <c r="AC93" s="134">
        <v>0</v>
      </c>
      <c r="AD93" s="134">
        <v>0</v>
      </c>
      <c r="AE93" s="134">
        <v>0</v>
      </c>
      <c r="AF93" s="134">
        <v>1115</v>
      </c>
      <c r="AG93" s="134">
        <v>0</v>
      </c>
      <c r="AH93" s="134">
        <v>0</v>
      </c>
      <c r="AI93" s="134">
        <v>0</v>
      </c>
      <c r="AJ93" s="134">
        <v>0</v>
      </c>
      <c r="AK93" s="134">
        <v>392</v>
      </c>
      <c r="AL93" s="134">
        <v>0</v>
      </c>
      <c r="AM93" s="134">
        <v>641</v>
      </c>
      <c r="AN93" s="134">
        <v>0</v>
      </c>
      <c r="AO93" s="134">
        <v>0</v>
      </c>
      <c r="AP93" s="134">
        <v>1499</v>
      </c>
      <c r="AQ93" s="134">
        <v>0</v>
      </c>
      <c r="AR93" s="134">
        <v>0</v>
      </c>
      <c r="AS93" s="134">
        <v>0</v>
      </c>
      <c r="AT93" s="134">
        <v>0</v>
      </c>
      <c r="AU93" s="134">
        <v>978</v>
      </c>
      <c r="AV93" s="134">
        <v>0</v>
      </c>
      <c r="AW93" s="134">
        <v>0</v>
      </c>
      <c r="AX93" s="134">
        <v>0</v>
      </c>
      <c r="AY93" s="134">
        <v>649</v>
      </c>
      <c r="AZ93" s="134">
        <v>0</v>
      </c>
      <c r="BA93" s="134">
        <v>0</v>
      </c>
      <c r="BB93" s="134">
        <v>0</v>
      </c>
      <c r="BC93" s="134">
        <v>460</v>
      </c>
      <c r="BD93" s="134">
        <v>0</v>
      </c>
      <c r="BE93" s="134">
        <v>0</v>
      </c>
      <c r="BF93" s="134">
        <v>0</v>
      </c>
      <c r="BG93" s="134">
        <v>0</v>
      </c>
      <c r="BH93" s="134">
        <v>0</v>
      </c>
      <c r="BI93" s="134">
        <v>0</v>
      </c>
      <c r="BJ93" s="134">
        <v>0</v>
      </c>
      <c r="BK93" s="134">
        <v>0</v>
      </c>
      <c r="BL93" s="134">
        <v>0</v>
      </c>
      <c r="BM93" s="134">
        <v>0</v>
      </c>
      <c r="BN93" s="134">
        <v>0</v>
      </c>
      <c r="BO93" s="134">
        <v>0</v>
      </c>
      <c r="BP93" s="134">
        <v>0</v>
      </c>
      <c r="BQ93" s="134">
        <v>0</v>
      </c>
      <c r="BR93" s="134">
        <v>0</v>
      </c>
      <c r="BS93" s="134">
        <v>0</v>
      </c>
      <c r="BT93" s="134">
        <v>0</v>
      </c>
      <c r="BU93" s="134">
        <v>0</v>
      </c>
      <c r="BV93" s="134">
        <v>0</v>
      </c>
      <c r="BW93" s="134">
        <v>0</v>
      </c>
      <c r="BX93" s="134">
        <v>0</v>
      </c>
      <c r="BY93" s="134">
        <v>873</v>
      </c>
      <c r="BZ93" s="142">
        <v>0</v>
      </c>
      <c r="CA93" s="142">
        <v>0</v>
      </c>
      <c r="CB93" s="134">
        <v>0</v>
      </c>
      <c r="CC93" s="134">
        <v>0</v>
      </c>
      <c r="CD93" s="134">
        <v>0</v>
      </c>
      <c r="CE93" s="134">
        <v>0</v>
      </c>
      <c r="CF93" s="134">
        <v>778</v>
      </c>
      <c r="CG93" s="142">
        <v>0</v>
      </c>
      <c r="CH93" s="142">
        <v>0</v>
      </c>
      <c r="CI93" s="134">
        <v>1466</v>
      </c>
      <c r="CJ93" s="134">
        <v>0</v>
      </c>
      <c r="CK93" s="134">
        <v>0</v>
      </c>
      <c r="CL93" s="134">
        <v>0</v>
      </c>
      <c r="CM93" s="134">
        <v>1034</v>
      </c>
      <c r="CN93" s="134">
        <v>0</v>
      </c>
      <c r="CO93" s="134">
        <v>0</v>
      </c>
      <c r="CP93" s="134">
        <v>0</v>
      </c>
      <c r="CQ93" s="134">
        <v>0</v>
      </c>
      <c r="CR93" s="134">
        <v>1530</v>
      </c>
      <c r="CS93" s="142">
        <v>0</v>
      </c>
      <c r="CT93" s="142">
        <v>0</v>
      </c>
      <c r="CU93" s="134">
        <v>0</v>
      </c>
      <c r="CV93" s="134">
        <v>0</v>
      </c>
      <c r="CW93" s="90">
        <v>0</v>
      </c>
      <c r="CX93" s="90"/>
      <c r="CY93" s="90"/>
      <c r="CZ93" s="90"/>
      <c r="DA93" s="90"/>
      <c r="DB93" s="90"/>
      <c r="DC93" s="90"/>
      <c r="DD93" s="90"/>
      <c r="DE93" s="28">
        <f t="shared" si="209"/>
        <v>16927</v>
      </c>
      <c r="DF93" s="28">
        <f t="shared" si="210"/>
        <v>169.27</v>
      </c>
    </row>
    <row r="94" spans="1:110" outlineLevel="2" x14ac:dyDescent="0.25">
      <c r="A94" s="88" t="s">
        <v>108</v>
      </c>
      <c r="B94" s="27"/>
      <c r="C94" s="134">
        <v>494</v>
      </c>
      <c r="D94" s="134">
        <v>207</v>
      </c>
      <c r="E94" s="134">
        <v>149</v>
      </c>
      <c r="F94" s="134">
        <v>182</v>
      </c>
      <c r="G94" s="134">
        <v>403</v>
      </c>
      <c r="H94" s="134">
        <v>377</v>
      </c>
      <c r="I94" s="134">
        <v>174</v>
      </c>
      <c r="J94" s="142">
        <v>159</v>
      </c>
      <c r="K94" s="134">
        <v>280</v>
      </c>
      <c r="L94" s="134">
        <v>409</v>
      </c>
      <c r="M94" s="134">
        <v>122</v>
      </c>
      <c r="N94" s="134">
        <v>391</v>
      </c>
      <c r="O94" s="142">
        <v>453</v>
      </c>
      <c r="P94" s="142">
        <v>487</v>
      </c>
      <c r="Q94" s="142">
        <v>295</v>
      </c>
      <c r="R94" s="142">
        <v>433</v>
      </c>
      <c r="S94" s="143">
        <v>475</v>
      </c>
      <c r="T94" s="142">
        <v>391</v>
      </c>
      <c r="U94" s="142">
        <v>372</v>
      </c>
      <c r="V94" s="142">
        <v>294</v>
      </c>
      <c r="W94" s="142">
        <v>465</v>
      </c>
      <c r="X94" s="142">
        <v>389</v>
      </c>
      <c r="Y94" s="142">
        <v>183</v>
      </c>
      <c r="Z94" s="142">
        <v>198</v>
      </c>
      <c r="AA94" s="142">
        <v>151</v>
      </c>
      <c r="AB94" s="142">
        <v>383</v>
      </c>
      <c r="AC94" s="142">
        <v>115</v>
      </c>
      <c r="AD94" s="142">
        <v>352</v>
      </c>
      <c r="AE94" s="142">
        <v>299</v>
      </c>
      <c r="AF94" s="142">
        <v>386</v>
      </c>
      <c r="AG94" s="142">
        <v>390</v>
      </c>
      <c r="AH94" s="142">
        <v>164</v>
      </c>
      <c r="AI94" s="142">
        <v>421</v>
      </c>
      <c r="AJ94" s="142">
        <v>227</v>
      </c>
      <c r="AK94" s="142">
        <v>328</v>
      </c>
      <c r="AL94" s="142">
        <v>283</v>
      </c>
      <c r="AM94" s="142">
        <v>277</v>
      </c>
      <c r="AN94" s="142">
        <v>325</v>
      </c>
      <c r="AO94" s="142">
        <v>313</v>
      </c>
      <c r="AP94" s="142">
        <v>261</v>
      </c>
      <c r="AQ94" s="142">
        <v>500</v>
      </c>
      <c r="AR94" s="142">
        <v>276</v>
      </c>
      <c r="AS94" s="142">
        <v>295</v>
      </c>
      <c r="AT94" s="142">
        <v>435</v>
      </c>
      <c r="AU94" s="142">
        <v>424</v>
      </c>
      <c r="AV94" s="142">
        <v>317</v>
      </c>
      <c r="AW94" s="142">
        <v>151</v>
      </c>
      <c r="AX94" s="142">
        <v>489</v>
      </c>
      <c r="AY94" s="142">
        <v>307</v>
      </c>
      <c r="AZ94" s="142">
        <v>307</v>
      </c>
      <c r="BA94" s="142">
        <v>260</v>
      </c>
      <c r="BB94" s="142">
        <v>438</v>
      </c>
      <c r="BC94" s="142">
        <v>368</v>
      </c>
      <c r="BD94" s="142">
        <v>139</v>
      </c>
      <c r="BE94" s="172">
        <v>455</v>
      </c>
      <c r="BF94" s="142">
        <v>253</v>
      </c>
      <c r="BG94" s="142">
        <v>404</v>
      </c>
      <c r="BH94" s="142">
        <v>483</v>
      </c>
      <c r="BI94" s="142">
        <v>157</v>
      </c>
      <c r="BJ94" s="142">
        <v>168</v>
      </c>
      <c r="BK94" s="142">
        <v>219</v>
      </c>
      <c r="BL94" s="142">
        <v>215</v>
      </c>
      <c r="BM94" s="142">
        <v>283</v>
      </c>
      <c r="BN94" s="142">
        <v>408</v>
      </c>
      <c r="BO94" s="142">
        <v>199</v>
      </c>
      <c r="BP94" s="142">
        <v>108</v>
      </c>
      <c r="BQ94" s="142">
        <v>126</v>
      </c>
      <c r="BR94" s="142">
        <v>497</v>
      </c>
      <c r="BS94" s="142">
        <v>112</v>
      </c>
      <c r="BT94" s="142">
        <v>278</v>
      </c>
      <c r="BU94" s="142">
        <v>448</v>
      </c>
      <c r="BV94" s="142">
        <v>371</v>
      </c>
      <c r="BW94" s="142">
        <v>208</v>
      </c>
      <c r="BX94" s="142">
        <v>261</v>
      </c>
      <c r="BY94" s="142">
        <v>489</v>
      </c>
      <c r="BZ94" s="142">
        <v>425</v>
      </c>
      <c r="CA94" s="142">
        <v>489</v>
      </c>
      <c r="CB94" s="142">
        <v>265</v>
      </c>
      <c r="CC94" s="142">
        <v>124</v>
      </c>
      <c r="CD94" s="142">
        <v>153</v>
      </c>
      <c r="CE94" s="134">
        <v>348</v>
      </c>
      <c r="CF94" s="143">
        <v>333</v>
      </c>
      <c r="CG94" s="142">
        <v>459</v>
      </c>
      <c r="CH94" s="142">
        <v>455</v>
      </c>
      <c r="CI94" s="142">
        <v>340</v>
      </c>
      <c r="CJ94" s="142">
        <v>405</v>
      </c>
      <c r="CK94" s="142">
        <v>238</v>
      </c>
      <c r="CL94" s="142">
        <v>388</v>
      </c>
      <c r="CM94" s="142">
        <v>159</v>
      </c>
      <c r="CN94" s="142">
        <v>355</v>
      </c>
      <c r="CO94" s="142">
        <v>339</v>
      </c>
      <c r="CP94" s="142">
        <v>238</v>
      </c>
      <c r="CQ94" s="142">
        <v>197</v>
      </c>
      <c r="CR94" s="142">
        <v>294</v>
      </c>
      <c r="CS94" s="142">
        <v>364</v>
      </c>
      <c r="CT94" s="142">
        <v>270</v>
      </c>
      <c r="CU94" s="134">
        <v>101</v>
      </c>
      <c r="CV94" s="143">
        <v>457</v>
      </c>
      <c r="CW94" s="94">
        <v>321</v>
      </c>
      <c r="CX94" s="90">
        <v>238</v>
      </c>
      <c r="CY94" s="94">
        <v>197</v>
      </c>
      <c r="CZ94" s="94">
        <v>294</v>
      </c>
      <c r="DA94" s="94">
        <v>364</v>
      </c>
      <c r="DB94" s="94">
        <v>270</v>
      </c>
      <c r="DC94" s="94">
        <v>101</v>
      </c>
      <c r="DD94" s="94">
        <v>457</v>
      </c>
      <c r="DE94" s="28">
        <f t="shared" si="209"/>
        <v>32743</v>
      </c>
      <c r="DF94" s="28">
        <f t="shared" si="210"/>
        <v>327.43</v>
      </c>
    </row>
    <row r="95" spans="1:110" outlineLevel="2" x14ac:dyDescent="0.25">
      <c r="A95" s="88" t="s">
        <v>45</v>
      </c>
      <c r="B95" s="27"/>
      <c r="C95" s="143">
        <v>0</v>
      </c>
      <c r="D95" s="143">
        <v>2819</v>
      </c>
      <c r="E95" s="143">
        <v>0</v>
      </c>
      <c r="F95" s="134">
        <v>0</v>
      </c>
      <c r="G95" s="134">
        <v>0</v>
      </c>
      <c r="H95" s="146">
        <v>0</v>
      </c>
      <c r="I95" s="134">
        <v>0</v>
      </c>
      <c r="J95" s="143">
        <v>0</v>
      </c>
      <c r="K95" s="134">
        <v>0</v>
      </c>
      <c r="L95" s="143">
        <v>0</v>
      </c>
      <c r="M95" s="143">
        <v>0</v>
      </c>
      <c r="N95" s="143">
        <v>0</v>
      </c>
      <c r="O95" s="146">
        <v>0</v>
      </c>
      <c r="P95" s="143">
        <v>0</v>
      </c>
      <c r="Q95" s="142">
        <v>0</v>
      </c>
      <c r="R95" s="142">
        <v>0</v>
      </c>
      <c r="S95" s="142">
        <v>0</v>
      </c>
      <c r="T95" s="143">
        <v>0</v>
      </c>
      <c r="U95" s="143">
        <v>3565</v>
      </c>
      <c r="V95" s="142">
        <v>0</v>
      </c>
      <c r="W95" s="143">
        <v>0</v>
      </c>
      <c r="X95" s="143">
        <v>0</v>
      </c>
      <c r="Y95" s="143">
        <v>0</v>
      </c>
      <c r="Z95" s="143">
        <v>0</v>
      </c>
      <c r="AA95" s="134">
        <v>0</v>
      </c>
      <c r="AB95" s="134">
        <v>0</v>
      </c>
      <c r="AC95" s="142">
        <v>0</v>
      </c>
      <c r="AD95" s="142">
        <v>0</v>
      </c>
      <c r="AE95" s="143">
        <v>0</v>
      </c>
      <c r="AF95" s="143">
        <v>0</v>
      </c>
      <c r="AG95" s="143">
        <v>0</v>
      </c>
      <c r="AH95" s="143">
        <v>0</v>
      </c>
      <c r="AI95" s="143">
        <v>0</v>
      </c>
      <c r="AJ95" s="143">
        <v>0</v>
      </c>
      <c r="AK95" s="143">
        <v>0</v>
      </c>
      <c r="AL95" s="143">
        <v>0</v>
      </c>
      <c r="AM95" s="143">
        <v>0</v>
      </c>
      <c r="AN95" s="143">
        <v>0</v>
      </c>
      <c r="AO95" s="143">
        <v>4914</v>
      </c>
      <c r="AP95" s="143">
        <v>0</v>
      </c>
      <c r="AQ95" s="143">
        <v>0</v>
      </c>
      <c r="AR95" s="143">
        <v>0</v>
      </c>
      <c r="AS95" s="143">
        <v>4479</v>
      </c>
      <c r="AT95" s="143">
        <v>0</v>
      </c>
      <c r="AU95" s="143">
        <v>0</v>
      </c>
      <c r="AV95" s="142">
        <v>0</v>
      </c>
      <c r="AW95" s="142">
        <v>3326</v>
      </c>
      <c r="AX95" s="142">
        <v>0</v>
      </c>
      <c r="AY95" s="142">
        <v>0</v>
      </c>
      <c r="AZ95" s="142">
        <v>0</v>
      </c>
      <c r="BA95" s="142">
        <v>0</v>
      </c>
      <c r="BB95" s="142">
        <v>0</v>
      </c>
      <c r="BC95" s="142">
        <v>0</v>
      </c>
      <c r="BD95" s="142">
        <v>0</v>
      </c>
      <c r="BE95" s="143">
        <v>0</v>
      </c>
      <c r="BF95" s="143">
        <v>0</v>
      </c>
      <c r="BG95" s="143">
        <v>0</v>
      </c>
      <c r="BH95" s="143">
        <v>0</v>
      </c>
      <c r="BI95" s="143">
        <v>0</v>
      </c>
      <c r="BJ95" s="143">
        <v>0</v>
      </c>
      <c r="BK95" s="143">
        <v>0</v>
      </c>
      <c r="BL95" s="143">
        <v>0</v>
      </c>
      <c r="BM95" s="143">
        <v>0</v>
      </c>
      <c r="BN95" s="143">
        <v>0</v>
      </c>
      <c r="BO95" s="143">
        <v>0</v>
      </c>
      <c r="BP95" s="143">
        <v>0</v>
      </c>
      <c r="BQ95" s="143">
        <v>0</v>
      </c>
      <c r="BR95" s="143">
        <v>0</v>
      </c>
      <c r="BS95" s="142">
        <v>0</v>
      </c>
      <c r="BT95" s="146">
        <v>4736</v>
      </c>
      <c r="BU95" s="143">
        <v>0</v>
      </c>
      <c r="BV95" s="143">
        <v>0</v>
      </c>
      <c r="BW95" s="143">
        <v>0</v>
      </c>
      <c r="BX95" s="143">
        <v>0</v>
      </c>
      <c r="BY95" s="143">
        <v>0</v>
      </c>
      <c r="BZ95" s="143">
        <v>0</v>
      </c>
      <c r="CA95" s="143">
        <v>0</v>
      </c>
      <c r="CB95" s="143">
        <v>0</v>
      </c>
      <c r="CC95" s="143">
        <v>0</v>
      </c>
      <c r="CD95" s="143">
        <v>0</v>
      </c>
      <c r="CE95" s="143">
        <v>0</v>
      </c>
      <c r="CF95" s="143">
        <v>2531</v>
      </c>
      <c r="CG95" s="146">
        <v>0</v>
      </c>
      <c r="CH95" s="143">
        <v>0</v>
      </c>
      <c r="CI95" s="146">
        <v>0</v>
      </c>
      <c r="CJ95" s="143">
        <v>0</v>
      </c>
      <c r="CK95" s="143">
        <v>0</v>
      </c>
      <c r="CL95" s="143">
        <v>0</v>
      </c>
      <c r="CM95" s="143">
        <v>0</v>
      </c>
      <c r="CN95" s="143">
        <v>0</v>
      </c>
      <c r="CO95" s="143">
        <v>0</v>
      </c>
      <c r="CP95" s="143">
        <v>4090</v>
      </c>
      <c r="CQ95" s="143">
        <v>0</v>
      </c>
      <c r="CR95" s="146">
        <v>0</v>
      </c>
      <c r="CS95" s="142">
        <v>0</v>
      </c>
      <c r="CT95" s="142">
        <v>0</v>
      </c>
      <c r="CU95" s="143">
        <v>0</v>
      </c>
      <c r="CV95" s="143">
        <v>0</v>
      </c>
      <c r="CW95" s="91">
        <v>0</v>
      </c>
      <c r="CX95" s="91"/>
      <c r="CY95" s="91"/>
      <c r="CZ95" s="91"/>
      <c r="DA95" s="91"/>
      <c r="DB95" s="91"/>
      <c r="DC95" s="91"/>
      <c r="DD95" s="91"/>
      <c r="DE95" s="28">
        <f t="shared" si="178"/>
        <v>30460</v>
      </c>
      <c r="DF95" s="28">
        <f t="shared" si="179"/>
        <v>304.60000000000002</v>
      </c>
    </row>
    <row r="96" spans="1:110" outlineLevel="1" x14ac:dyDescent="0.25">
      <c r="A96" s="41" t="s">
        <v>109</v>
      </c>
      <c r="B96" s="27"/>
      <c r="C96" s="43">
        <f t="shared" ref="C96:AH96" si="211" xml:space="preserve"> SUMIF(C88:C95,"&gt;0")</f>
        <v>1893</v>
      </c>
      <c r="D96" s="43">
        <f t="shared" si="211"/>
        <v>3279</v>
      </c>
      <c r="E96" s="43">
        <f t="shared" si="211"/>
        <v>1157</v>
      </c>
      <c r="F96" s="43">
        <f t="shared" si="211"/>
        <v>913</v>
      </c>
      <c r="G96" s="43">
        <f t="shared" si="211"/>
        <v>9607</v>
      </c>
      <c r="H96" s="43">
        <f t="shared" si="211"/>
        <v>485</v>
      </c>
      <c r="I96" s="43">
        <f t="shared" si="211"/>
        <v>282</v>
      </c>
      <c r="J96" s="43">
        <f t="shared" si="211"/>
        <v>411</v>
      </c>
      <c r="K96" s="43">
        <f t="shared" si="211"/>
        <v>402</v>
      </c>
      <c r="L96" s="43">
        <f t="shared" si="211"/>
        <v>587</v>
      </c>
      <c r="M96" s="43">
        <f t="shared" si="211"/>
        <v>504</v>
      </c>
      <c r="N96" s="43">
        <f t="shared" si="211"/>
        <v>1417</v>
      </c>
      <c r="O96" s="43">
        <f t="shared" si="211"/>
        <v>579</v>
      </c>
      <c r="P96" s="43">
        <f t="shared" si="211"/>
        <v>2324</v>
      </c>
      <c r="Q96" s="43">
        <f t="shared" si="211"/>
        <v>6432</v>
      </c>
      <c r="R96" s="43">
        <f t="shared" si="211"/>
        <v>575</v>
      </c>
      <c r="S96" s="43">
        <f t="shared" si="211"/>
        <v>1535</v>
      </c>
      <c r="T96" s="43">
        <f t="shared" si="211"/>
        <v>537</v>
      </c>
      <c r="U96" s="43">
        <f t="shared" si="211"/>
        <v>4094</v>
      </c>
      <c r="V96" s="43">
        <f t="shared" si="211"/>
        <v>533</v>
      </c>
      <c r="W96" s="43">
        <f t="shared" si="211"/>
        <v>8027</v>
      </c>
      <c r="X96" s="43">
        <f t="shared" si="211"/>
        <v>5103</v>
      </c>
      <c r="Y96" s="43">
        <f t="shared" si="211"/>
        <v>422</v>
      </c>
      <c r="Z96" s="43">
        <f t="shared" si="211"/>
        <v>1155</v>
      </c>
      <c r="AA96" s="43">
        <f t="shared" si="211"/>
        <v>208</v>
      </c>
      <c r="AB96" s="43">
        <f t="shared" si="211"/>
        <v>624</v>
      </c>
      <c r="AC96" s="43">
        <f t="shared" si="211"/>
        <v>252</v>
      </c>
      <c r="AD96" s="43">
        <f t="shared" si="211"/>
        <v>562</v>
      </c>
      <c r="AE96" s="43">
        <f t="shared" si="211"/>
        <v>445</v>
      </c>
      <c r="AF96" s="43">
        <f t="shared" si="211"/>
        <v>1714</v>
      </c>
      <c r="AG96" s="43">
        <f t="shared" si="211"/>
        <v>490</v>
      </c>
      <c r="AH96" s="43">
        <f t="shared" si="211"/>
        <v>702</v>
      </c>
      <c r="AI96" s="43">
        <f t="shared" ref="AI96:BN96" si="212" xml:space="preserve"> SUMIF(AI88:AI95,"&gt;0")</f>
        <v>603</v>
      </c>
      <c r="AJ96" s="43">
        <f t="shared" si="212"/>
        <v>462</v>
      </c>
      <c r="AK96" s="43">
        <f t="shared" si="212"/>
        <v>844</v>
      </c>
      <c r="AL96" s="43">
        <f t="shared" si="212"/>
        <v>407</v>
      </c>
      <c r="AM96" s="43">
        <f t="shared" si="212"/>
        <v>1091</v>
      </c>
      <c r="AN96" s="43">
        <f t="shared" si="212"/>
        <v>406</v>
      </c>
      <c r="AO96" s="43">
        <f t="shared" si="212"/>
        <v>5287</v>
      </c>
      <c r="AP96" s="43">
        <f t="shared" si="212"/>
        <v>1995</v>
      </c>
      <c r="AQ96" s="43">
        <f t="shared" si="212"/>
        <v>683</v>
      </c>
      <c r="AR96" s="43">
        <f t="shared" si="212"/>
        <v>748</v>
      </c>
      <c r="AS96" s="43">
        <f t="shared" si="212"/>
        <v>5342</v>
      </c>
      <c r="AT96" s="43">
        <f t="shared" si="212"/>
        <v>1016</v>
      </c>
      <c r="AU96" s="43">
        <f t="shared" si="212"/>
        <v>1624</v>
      </c>
      <c r="AV96" s="43">
        <f t="shared" si="212"/>
        <v>479</v>
      </c>
      <c r="AW96" s="43">
        <f t="shared" si="212"/>
        <v>3593</v>
      </c>
      <c r="AX96" s="43">
        <f t="shared" si="212"/>
        <v>611</v>
      </c>
      <c r="AY96" s="43">
        <f t="shared" si="212"/>
        <v>1143</v>
      </c>
      <c r="AZ96" s="43">
        <f t="shared" si="212"/>
        <v>515</v>
      </c>
      <c r="BA96" s="43">
        <f t="shared" si="212"/>
        <v>379</v>
      </c>
      <c r="BB96" s="43">
        <f t="shared" si="212"/>
        <v>515</v>
      </c>
      <c r="BC96" s="43">
        <f t="shared" si="212"/>
        <v>939</v>
      </c>
      <c r="BD96" s="43">
        <f t="shared" si="212"/>
        <v>358</v>
      </c>
      <c r="BE96" s="43">
        <f t="shared" si="212"/>
        <v>646</v>
      </c>
      <c r="BF96" s="43">
        <f t="shared" si="212"/>
        <v>6405</v>
      </c>
      <c r="BG96" s="43">
        <f t="shared" si="212"/>
        <v>613</v>
      </c>
      <c r="BH96" s="43">
        <f t="shared" si="212"/>
        <v>545</v>
      </c>
      <c r="BI96" s="43">
        <f t="shared" si="212"/>
        <v>358</v>
      </c>
      <c r="BJ96" s="43">
        <f t="shared" si="212"/>
        <v>254</v>
      </c>
      <c r="BK96" s="43">
        <f t="shared" si="212"/>
        <v>455</v>
      </c>
      <c r="BL96" s="43">
        <f t="shared" si="212"/>
        <v>271</v>
      </c>
      <c r="BM96" s="43">
        <f t="shared" si="212"/>
        <v>530</v>
      </c>
      <c r="BN96" s="43">
        <f t="shared" si="212"/>
        <v>644</v>
      </c>
      <c r="BO96" s="43">
        <f t="shared" ref="BO96:CT96" si="213" xml:space="preserve"> SUMIF(BO88:BO95,"&gt;0")</f>
        <v>259</v>
      </c>
      <c r="BP96" s="43">
        <f t="shared" si="213"/>
        <v>172</v>
      </c>
      <c r="BQ96" s="43">
        <f t="shared" si="213"/>
        <v>210</v>
      </c>
      <c r="BR96" s="43">
        <f t="shared" si="213"/>
        <v>628</v>
      </c>
      <c r="BS96" s="43">
        <f t="shared" si="213"/>
        <v>276</v>
      </c>
      <c r="BT96" s="43">
        <f t="shared" si="213"/>
        <v>5193</v>
      </c>
      <c r="BU96" s="43">
        <f t="shared" si="213"/>
        <v>553</v>
      </c>
      <c r="BV96" s="43">
        <f t="shared" si="213"/>
        <v>14057</v>
      </c>
      <c r="BW96" s="43">
        <f t="shared" si="213"/>
        <v>433</v>
      </c>
      <c r="BX96" s="43">
        <f t="shared" si="213"/>
        <v>389</v>
      </c>
      <c r="BY96" s="43">
        <f t="shared" si="213"/>
        <v>1960</v>
      </c>
      <c r="BZ96" s="43">
        <f t="shared" si="213"/>
        <v>519</v>
      </c>
      <c r="CA96" s="43">
        <f t="shared" si="213"/>
        <v>585</v>
      </c>
      <c r="CB96" s="43">
        <f t="shared" si="213"/>
        <v>332</v>
      </c>
      <c r="CC96" s="43">
        <f t="shared" si="213"/>
        <v>263</v>
      </c>
      <c r="CD96" s="43">
        <f t="shared" si="213"/>
        <v>215</v>
      </c>
      <c r="CE96" s="43">
        <f t="shared" si="213"/>
        <v>435</v>
      </c>
      <c r="CF96" s="43">
        <f t="shared" si="213"/>
        <v>3888</v>
      </c>
      <c r="CG96" s="43">
        <f t="shared" si="213"/>
        <v>580</v>
      </c>
      <c r="CH96" s="43">
        <f t="shared" si="213"/>
        <v>968</v>
      </c>
      <c r="CI96" s="43">
        <f t="shared" si="213"/>
        <v>8448</v>
      </c>
      <c r="CJ96" s="43">
        <f t="shared" si="213"/>
        <v>9276</v>
      </c>
      <c r="CK96" s="43">
        <f t="shared" si="213"/>
        <v>327</v>
      </c>
      <c r="CL96" s="43">
        <f t="shared" si="213"/>
        <v>505</v>
      </c>
      <c r="CM96" s="43">
        <f t="shared" si="213"/>
        <v>1398</v>
      </c>
      <c r="CN96" s="43">
        <f t="shared" si="213"/>
        <v>483</v>
      </c>
      <c r="CO96" s="43">
        <f t="shared" si="213"/>
        <v>437</v>
      </c>
      <c r="CP96" s="43">
        <f t="shared" si="213"/>
        <v>4504</v>
      </c>
      <c r="CQ96" s="43">
        <f t="shared" si="213"/>
        <v>388</v>
      </c>
      <c r="CR96" s="43">
        <f t="shared" si="213"/>
        <v>2455</v>
      </c>
      <c r="CS96" s="43">
        <f t="shared" si="213"/>
        <v>612</v>
      </c>
      <c r="CT96" s="43">
        <f t="shared" si="213"/>
        <v>495</v>
      </c>
      <c r="CU96" s="43">
        <f t="shared" ref="CU96:DD96" si="214" xml:space="preserve"> SUMIF(CU88:CU95,"&gt;0")</f>
        <v>249</v>
      </c>
      <c r="CV96" s="43">
        <f t="shared" si="214"/>
        <v>619</v>
      </c>
      <c r="CW96" s="43">
        <f t="shared" si="214"/>
        <v>383</v>
      </c>
      <c r="CX96" s="43">
        <f t="shared" si="214"/>
        <v>429</v>
      </c>
      <c r="CY96" s="43">
        <f t="shared" si="214"/>
        <v>259</v>
      </c>
      <c r="CZ96" s="43">
        <f t="shared" si="214"/>
        <v>542</v>
      </c>
      <c r="DA96" s="43">
        <f t="shared" si="214"/>
        <v>589</v>
      </c>
      <c r="DB96" s="43">
        <f t="shared" si="214"/>
        <v>418</v>
      </c>
      <c r="DC96" s="43">
        <f t="shared" si="214"/>
        <v>263</v>
      </c>
      <c r="DD96" s="43">
        <f t="shared" si="214"/>
        <v>619</v>
      </c>
      <c r="DE96" s="42">
        <f t="shared" si="178"/>
        <v>162624</v>
      </c>
      <c r="DF96" s="42">
        <f t="shared" si="179"/>
        <v>1626.24</v>
      </c>
    </row>
    <row r="97" spans="1:110" x14ac:dyDescent="0.25">
      <c r="A97" s="82" t="s">
        <v>46</v>
      </c>
      <c r="B97" s="82"/>
      <c r="C97" s="95">
        <f t="shared" ref="C97:AH97" si="215" xml:space="preserve"> SUM(C71,C63,C96,C76,C82,C57,C87)</f>
        <v>41081</v>
      </c>
      <c r="D97" s="95">
        <f t="shared" si="215"/>
        <v>43942</v>
      </c>
      <c r="E97" s="95">
        <f t="shared" si="215"/>
        <v>51848</v>
      </c>
      <c r="F97" s="95">
        <f t="shared" si="215"/>
        <v>34133</v>
      </c>
      <c r="G97" s="95">
        <f t="shared" si="215"/>
        <v>52237</v>
      </c>
      <c r="H97" s="95">
        <f t="shared" si="215"/>
        <v>41822</v>
      </c>
      <c r="I97" s="95">
        <f t="shared" si="215"/>
        <v>34916</v>
      </c>
      <c r="J97" s="95">
        <f t="shared" si="215"/>
        <v>44993</v>
      </c>
      <c r="K97" s="95">
        <f t="shared" si="215"/>
        <v>52438</v>
      </c>
      <c r="L97" s="95">
        <f t="shared" si="215"/>
        <v>46128</v>
      </c>
      <c r="M97" s="95">
        <f t="shared" si="215"/>
        <v>41352</v>
      </c>
      <c r="N97" s="95">
        <f t="shared" si="215"/>
        <v>38945</v>
      </c>
      <c r="O97" s="95">
        <f t="shared" si="215"/>
        <v>41913</v>
      </c>
      <c r="P97" s="95">
        <f t="shared" si="215"/>
        <v>44093</v>
      </c>
      <c r="Q97" s="95">
        <f t="shared" si="215"/>
        <v>52179</v>
      </c>
      <c r="R97" s="95">
        <f t="shared" si="215"/>
        <v>40711</v>
      </c>
      <c r="S97" s="95">
        <f t="shared" si="215"/>
        <v>49276</v>
      </c>
      <c r="T97" s="95">
        <f t="shared" si="215"/>
        <v>45417</v>
      </c>
      <c r="U97" s="95">
        <f t="shared" si="215"/>
        <v>52107</v>
      </c>
      <c r="V97" s="95">
        <f t="shared" si="215"/>
        <v>47826</v>
      </c>
      <c r="W97" s="95">
        <f t="shared" si="215"/>
        <v>48830</v>
      </c>
      <c r="X97" s="95">
        <f t="shared" si="215"/>
        <v>60979</v>
      </c>
      <c r="Y97" s="95">
        <f t="shared" si="215"/>
        <v>54136</v>
      </c>
      <c r="Z97" s="95">
        <f t="shared" si="215"/>
        <v>50074</v>
      </c>
      <c r="AA97" s="95">
        <f t="shared" si="215"/>
        <v>44808</v>
      </c>
      <c r="AB97" s="95">
        <f t="shared" si="215"/>
        <v>43895</v>
      </c>
      <c r="AC97" s="95">
        <f t="shared" si="215"/>
        <v>45148</v>
      </c>
      <c r="AD97" s="95">
        <f t="shared" si="215"/>
        <v>49200</v>
      </c>
      <c r="AE97" s="95">
        <f t="shared" si="215"/>
        <v>51706</v>
      </c>
      <c r="AF97" s="95">
        <f t="shared" si="215"/>
        <v>43326</v>
      </c>
      <c r="AG97" s="95">
        <f t="shared" si="215"/>
        <v>57724</v>
      </c>
      <c r="AH97" s="95">
        <f t="shared" si="215"/>
        <v>53155</v>
      </c>
      <c r="AI97" s="95">
        <f t="shared" ref="AI97:BN97" si="216" xml:space="preserve"> SUM(AI71,AI63,AI96,AI76,AI82,AI57,AI87)</f>
        <v>52548</v>
      </c>
      <c r="AJ97" s="95">
        <f t="shared" si="216"/>
        <v>42597</v>
      </c>
      <c r="AK97" s="95">
        <f t="shared" si="216"/>
        <v>51072</v>
      </c>
      <c r="AL97" s="95">
        <f t="shared" si="216"/>
        <v>42052</v>
      </c>
      <c r="AM97" s="95">
        <f t="shared" si="216"/>
        <v>39940</v>
      </c>
      <c r="AN97" s="95">
        <f t="shared" si="216"/>
        <v>51473</v>
      </c>
      <c r="AO97" s="95">
        <f t="shared" si="216"/>
        <v>54733</v>
      </c>
      <c r="AP97" s="95">
        <f t="shared" si="216"/>
        <v>42833</v>
      </c>
      <c r="AQ97" s="95">
        <f t="shared" si="216"/>
        <v>50718</v>
      </c>
      <c r="AR97" s="95">
        <f t="shared" si="216"/>
        <v>53486</v>
      </c>
      <c r="AS97" s="95">
        <f t="shared" si="216"/>
        <v>52748</v>
      </c>
      <c r="AT97" s="95">
        <f t="shared" si="216"/>
        <v>36573</v>
      </c>
      <c r="AU97" s="95">
        <f t="shared" si="216"/>
        <v>56505</v>
      </c>
      <c r="AV97" s="95">
        <f t="shared" si="216"/>
        <v>41877</v>
      </c>
      <c r="AW97" s="95">
        <f t="shared" si="216"/>
        <v>39052</v>
      </c>
      <c r="AX97" s="95">
        <f t="shared" si="216"/>
        <v>37487</v>
      </c>
      <c r="AY97" s="95">
        <f t="shared" si="216"/>
        <v>35873</v>
      </c>
      <c r="AZ97" s="95">
        <f t="shared" si="216"/>
        <v>53350</v>
      </c>
      <c r="BA97" s="95">
        <f t="shared" si="216"/>
        <v>50436</v>
      </c>
      <c r="BB97" s="95">
        <f t="shared" si="216"/>
        <v>43580</v>
      </c>
      <c r="BC97" s="95">
        <f t="shared" si="216"/>
        <v>36468</v>
      </c>
      <c r="BD97" s="95">
        <f t="shared" si="216"/>
        <v>37517</v>
      </c>
      <c r="BE97" s="95">
        <f t="shared" si="216"/>
        <v>39121</v>
      </c>
      <c r="BF97" s="95">
        <f t="shared" si="216"/>
        <v>51293</v>
      </c>
      <c r="BG97" s="95">
        <f t="shared" si="216"/>
        <v>43148</v>
      </c>
      <c r="BH97" s="95">
        <f t="shared" si="216"/>
        <v>50219</v>
      </c>
      <c r="BI97" s="95">
        <f t="shared" si="216"/>
        <v>37939</v>
      </c>
      <c r="BJ97" s="95">
        <f t="shared" si="216"/>
        <v>37870</v>
      </c>
      <c r="BK97" s="95">
        <f t="shared" si="216"/>
        <v>44126</v>
      </c>
      <c r="BL97" s="95">
        <f t="shared" si="216"/>
        <v>36574</v>
      </c>
      <c r="BM97" s="95">
        <f t="shared" si="216"/>
        <v>63514</v>
      </c>
      <c r="BN97" s="95">
        <f t="shared" si="216"/>
        <v>49982</v>
      </c>
      <c r="BO97" s="95">
        <f t="shared" ref="BO97:CT97" si="217" xml:space="preserve"> SUM(BO71,BO63,BO96,BO76,BO82,BO57,BO87)</f>
        <v>35277</v>
      </c>
      <c r="BP97" s="95">
        <f t="shared" si="217"/>
        <v>43596</v>
      </c>
      <c r="BQ97" s="95">
        <f t="shared" si="217"/>
        <v>45456</v>
      </c>
      <c r="BR97" s="95">
        <f t="shared" si="217"/>
        <v>37105</v>
      </c>
      <c r="BS97" s="95">
        <f t="shared" si="217"/>
        <v>46492</v>
      </c>
      <c r="BT97" s="95">
        <f t="shared" si="217"/>
        <v>52166</v>
      </c>
      <c r="BU97" s="95">
        <f t="shared" si="217"/>
        <v>44683</v>
      </c>
      <c r="BV97" s="95">
        <f t="shared" si="217"/>
        <v>54812</v>
      </c>
      <c r="BW97" s="95">
        <f t="shared" si="217"/>
        <v>47408</v>
      </c>
      <c r="BX97" s="95">
        <f t="shared" si="217"/>
        <v>45111</v>
      </c>
      <c r="BY97" s="95">
        <f t="shared" si="217"/>
        <v>37432</v>
      </c>
      <c r="BZ97" s="95">
        <f t="shared" si="217"/>
        <v>50790</v>
      </c>
      <c r="CA97" s="95">
        <f t="shared" si="217"/>
        <v>47229</v>
      </c>
      <c r="CB97" s="95">
        <f t="shared" si="217"/>
        <v>54319</v>
      </c>
      <c r="CC97" s="95">
        <f t="shared" si="217"/>
        <v>36381</v>
      </c>
      <c r="CD97" s="95">
        <f t="shared" si="217"/>
        <v>47325</v>
      </c>
      <c r="CE97" s="95">
        <f t="shared" si="217"/>
        <v>46588</v>
      </c>
      <c r="CF97" s="95">
        <f t="shared" si="217"/>
        <v>49356</v>
      </c>
      <c r="CG97" s="95">
        <f t="shared" si="217"/>
        <v>41046</v>
      </c>
      <c r="CH97" s="95">
        <f t="shared" si="217"/>
        <v>27609</v>
      </c>
      <c r="CI97" s="95">
        <f t="shared" si="217"/>
        <v>47749</v>
      </c>
      <c r="CJ97" s="95">
        <f t="shared" si="217"/>
        <v>53904</v>
      </c>
      <c r="CK97" s="95">
        <f t="shared" si="217"/>
        <v>38652</v>
      </c>
      <c r="CL97" s="95">
        <f t="shared" si="217"/>
        <v>38931</v>
      </c>
      <c r="CM97" s="95">
        <f t="shared" si="217"/>
        <v>42897</v>
      </c>
      <c r="CN97" s="95">
        <f t="shared" si="217"/>
        <v>41430</v>
      </c>
      <c r="CO97" s="95">
        <f t="shared" si="217"/>
        <v>45920</v>
      </c>
      <c r="CP97" s="95">
        <f t="shared" si="217"/>
        <v>39628</v>
      </c>
      <c r="CQ97" s="95">
        <f t="shared" si="217"/>
        <v>34308</v>
      </c>
      <c r="CR97" s="95">
        <f t="shared" si="217"/>
        <v>46823</v>
      </c>
      <c r="CS97" s="95">
        <f t="shared" si="217"/>
        <v>49678</v>
      </c>
      <c r="CT97" s="95">
        <f t="shared" si="217"/>
        <v>42260</v>
      </c>
      <c r="CU97" s="95">
        <f t="shared" ref="CU97:DD97" si="218" xml:space="preserve"> SUM(CU71,CU63,CU96,CU76,CU82,CU57,CU87)</f>
        <v>41041</v>
      </c>
      <c r="CV97" s="95">
        <f t="shared" si="218"/>
        <v>42670</v>
      </c>
      <c r="CW97" s="95">
        <f t="shared" si="218"/>
        <v>31849</v>
      </c>
      <c r="CX97" s="95">
        <f t="shared" si="218"/>
        <v>37488</v>
      </c>
      <c r="CY97" s="95">
        <f t="shared" si="218"/>
        <v>45661</v>
      </c>
      <c r="CZ97" s="95">
        <f t="shared" si="218"/>
        <v>49618</v>
      </c>
      <c r="DA97" s="95">
        <f t="shared" si="218"/>
        <v>40790</v>
      </c>
      <c r="DB97" s="95">
        <f t="shared" si="218"/>
        <v>41957</v>
      </c>
      <c r="DC97" s="95">
        <f t="shared" si="218"/>
        <v>39162</v>
      </c>
      <c r="DD97" s="95">
        <f t="shared" si="218"/>
        <v>33717</v>
      </c>
      <c r="DE97" s="95">
        <f t="shared" si="178"/>
        <v>4773356</v>
      </c>
      <c r="DF97" s="95">
        <f t="shared" si="179"/>
        <v>47733.56</v>
      </c>
    </row>
    <row r="98" spans="1:110" s="2" customFormat="1" x14ac:dyDescent="0.25">
      <c r="B98" s="136">
        <f ca="1">_xlfn.MINIFS($C$100:$CS$100,$C$4:$CS$4,"&gt;"&amp;TODAY())</f>
        <v>0</v>
      </c>
    </row>
    <row r="99" spans="1:110" x14ac:dyDescent="0.25">
      <c r="A99" s="69" t="s">
        <v>47</v>
      </c>
      <c r="B99" s="70">
        <f>C16</f>
        <v>150000</v>
      </c>
      <c r="C99" s="70">
        <f t="shared" ref="C99:AH99" si="219" xml:space="preserve"> C48 - C97</f>
        <v>136665</v>
      </c>
      <c r="D99" s="70">
        <f t="shared" si="219"/>
        <v>111107</v>
      </c>
      <c r="E99" s="70">
        <f t="shared" si="219"/>
        <v>84067</v>
      </c>
      <c r="F99" s="70">
        <f t="shared" si="219"/>
        <v>77593</v>
      </c>
      <c r="G99" s="70">
        <f t="shared" si="219"/>
        <v>44268</v>
      </c>
      <c r="H99" s="70">
        <f t="shared" si="219"/>
        <v>26188</v>
      </c>
      <c r="I99" s="70">
        <f t="shared" si="219"/>
        <v>26693</v>
      </c>
      <c r="J99" s="70">
        <f t="shared" si="219"/>
        <v>5642</v>
      </c>
      <c r="K99" s="70">
        <f t="shared" si="219"/>
        <v>944</v>
      </c>
      <c r="L99" s="70">
        <f t="shared" si="219"/>
        <v>7902</v>
      </c>
      <c r="M99" s="70">
        <f t="shared" si="219"/>
        <v>34696</v>
      </c>
      <c r="N99" s="70">
        <f t="shared" si="219"/>
        <v>37724</v>
      </c>
      <c r="O99" s="70">
        <f t="shared" si="219"/>
        <v>55105</v>
      </c>
      <c r="P99" s="70">
        <f t="shared" si="219"/>
        <v>63169</v>
      </c>
      <c r="Q99" s="70">
        <f t="shared" si="219"/>
        <v>55745</v>
      </c>
      <c r="R99" s="70">
        <f t="shared" si="219"/>
        <v>62809</v>
      </c>
      <c r="S99" s="70">
        <f t="shared" si="219"/>
        <v>58121</v>
      </c>
      <c r="T99" s="70">
        <f t="shared" si="219"/>
        <v>80737</v>
      </c>
      <c r="U99" s="70">
        <f t="shared" si="219"/>
        <v>80601</v>
      </c>
      <c r="V99" s="70">
        <f t="shared" si="219"/>
        <v>92245</v>
      </c>
      <c r="W99" s="70">
        <f t="shared" si="219"/>
        <v>149965</v>
      </c>
      <c r="X99" s="70">
        <f t="shared" si="219"/>
        <v>131139</v>
      </c>
      <c r="Y99" s="70">
        <f t="shared" si="219"/>
        <v>110529</v>
      </c>
      <c r="Z99" s="70">
        <f t="shared" si="219"/>
        <v>94659</v>
      </c>
      <c r="AA99" s="70">
        <f t="shared" si="219"/>
        <v>89789</v>
      </c>
      <c r="AB99" s="70">
        <f t="shared" si="219"/>
        <v>86856</v>
      </c>
      <c r="AC99" s="70">
        <f t="shared" si="219"/>
        <v>97022</v>
      </c>
      <c r="AD99" s="70">
        <f t="shared" si="219"/>
        <v>93452</v>
      </c>
      <c r="AE99" s="70">
        <f t="shared" si="219"/>
        <v>76177</v>
      </c>
      <c r="AF99" s="70">
        <f t="shared" si="219"/>
        <v>68875</v>
      </c>
      <c r="AG99" s="70">
        <f t="shared" si="219"/>
        <v>55591</v>
      </c>
      <c r="AH99" s="70">
        <f t="shared" si="219"/>
        <v>38634</v>
      </c>
      <c r="AI99" s="70">
        <f t="shared" ref="AI99:BN99" si="220" xml:space="preserve"> AI48 - AI97</f>
        <v>20643</v>
      </c>
      <c r="AJ99" s="70">
        <f t="shared" si="220"/>
        <v>23934</v>
      </c>
      <c r="AK99" s="70">
        <f t="shared" si="220"/>
        <v>8106</v>
      </c>
      <c r="AL99" s="70">
        <f t="shared" si="220"/>
        <v>3049</v>
      </c>
      <c r="AM99" s="70">
        <f t="shared" si="220"/>
        <v>55172</v>
      </c>
      <c r="AN99" s="70">
        <f t="shared" si="220"/>
        <v>112927</v>
      </c>
      <c r="AO99" s="70">
        <f t="shared" si="220"/>
        <v>134532</v>
      </c>
      <c r="AP99" s="70">
        <f t="shared" si="220"/>
        <v>144950</v>
      </c>
      <c r="AQ99" s="70">
        <f t="shared" si="220"/>
        <v>127121</v>
      </c>
      <c r="AR99" s="70">
        <f t="shared" si="220"/>
        <v>104169</v>
      </c>
      <c r="AS99" s="70">
        <f t="shared" si="220"/>
        <v>94618</v>
      </c>
      <c r="AT99" s="70">
        <f t="shared" si="220"/>
        <v>88940</v>
      </c>
      <c r="AU99" s="70">
        <f t="shared" si="220"/>
        <v>63390</v>
      </c>
      <c r="AV99" s="70">
        <f t="shared" si="220"/>
        <v>64528</v>
      </c>
      <c r="AW99" s="70">
        <f t="shared" si="220"/>
        <v>55647</v>
      </c>
      <c r="AX99" s="70">
        <f t="shared" si="220"/>
        <v>49270</v>
      </c>
      <c r="AY99" s="70">
        <f t="shared" si="220"/>
        <v>56477</v>
      </c>
      <c r="AZ99" s="70">
        <f t="shared" si="220"/>
        <v>34083</v>
      </c>
      <c r="BA99" s="70">
        <f t="shared" si="220"/>
        <v>14651</v>
      </c>
      <c r="BB99" s="70">
        <f t="shared" si="220"/>
        <v>8578</v>
      </c>
      <c r="BC99" s="70">
        <f t="shared" si="220"/>
        <v>3375</v>
      </c>
      <c r="BD99" s="70">
        <f t="shared" si="220"/>
        <v>8274</v>
      </c>
      <c r="BE99" s="70">
        <f t="shared" si="220"/>
        <v>74517</v>
      </c>
      <c r="BF99" s="70">
        <f t="shared" si="220"/>
        <v>53191</v>
      </c>
      <c r="BG99" s="70">
        <f t="shared" si="220"/>
        <v>39332</v>
      </c>
      <c r="BH99" s="70">
        <f t="shared" si="220"/>
        <v>31882</v>
      </c>
      <c r="BI99" s="70">
        <f t="shared" si="220"/>
        <v>22494</v>
      </c>
      <c r="BJ99" s="70">
        <f t="shared" si="220"/>
        <v>15201</v>
      </c>
      <c r="BK99" s="70">
        <f t="shared" si="220"/>
        <v>15817</v>
      </c>
      <c r="BL99" s="70">
        <f t="shared" si="220"/>
        <v>11794</v>
      </c>
      <c r="BM99" s="70">
        <f t="shared" si="220"/>
        <v>38292</v>
      </c>
      <c r="BN99" s="70">
        <f t="shared" si="220"/>
        <v>34069</v>
      </c>
      <c r="BO99" s="70">
        <f t="shared" ref="BO99:CT99" si="221" xml:space="preserve"> BO48 - BO97</f>
        <v>71689</v>
      </c>
      <c r="BP99" s="70">
        <f t="shared" si="221"/>
        <v>60570</v>
      </c>
      <c r="BQ99" s="70">
        <f t="shared" si="221"/>
        <v>56658</v>
      </c>
      <c r="BR99" s="70">
        <f t="shared" si="221"/>
        <v>138028</v>
      </c>
      <c r="BS99" s="70">
        <f t="shared" si="221"/>
        <v>124564</v>
      </c>
      <c r="BT99" s="70">
        <f t="shared" si="221"/>
        <v>118320</v>
      </c>
      <c r="BU99" s="70">
        <f t="shared" si="221"/>
        <v>105253</v>
      </c>
      <c r="BV99" s="70">
        <f t="shared" si="221"/>
        <v>79059</v>
      </c>
      <c r="BW99" s="70">
        <f t="shared" si="221"/>
        <v>214355</v>
      </c>
      <c r="BX99" s="70">
        <f t="shared" si="221"/>
        <v>202616</v>
      </c>
      <c r="BY99" s="70">
        <f t="shared" si="221"/>
        <v>195081</v>
      </c>
      <c r="BZ99" s="70">
        <f t="shared" si="221"/>
        <v>182182</v>
      </c>
      <c r="CA99" s="70">
        <f t="shared" si="221"/>
        <v>164680</v>
      </c>
      <c r="CB99" s="70">
        <f t="shared" si="221"/>
        <v>140184</v>
      </c>
      <c r="CC99" s="70">
        <f t="shared" si="221"/>
        <v>140693</v>
      </c>
      <c r="CD99" s="70">
        <f t="shared" si="221"/>
        <v>123304</v>
      </c>
      <c r="CE99" s="70">
        <f t="shared" si="221"/>
        <v>106882</v>
      </c>
      <c r="CF99" s="70">
        <f t="shared" si="221"/>
        <v>100400</v>
      </c>
      <c r="CG99" s="70">
        <f t="shared" si="221"/>
        <v>90581</v>
      </c>
      <c r="CH99" s="70">
        <f t="shared" si="221"/>
        <v>93135</v>
      </c>
      <c r="CI99" s="70">
        <f t="shared" si="221"/>
        <v>90898</v>
      </c>
      <c r="CJ99" s="70">
        <f t="shared" si="221"/>
        <v>68793</v>
      </c>
      <c r="CK99" s="70">
        <f t="shared" si="221"/>
        <v>59656</v>
      </c>
      <c r="CL99" s="70">
        <f t="shared" si="221"/>
        <v>59219</v>
      </c>
      <c r="CM99" s="70">
        <f t="shared" si="221"/>
        <v>51703</v>
      </c>
      <c r="CN99" s="70">
        <f t="shared" si="221"/>
        <v>39836</v>
      </c>
      <c r="CO99" s="70">
        <f t="shared" si="221"/>
        <v>37947</v>
      </c>
      <c r="CP99" s="70">
        <f t="shared" si="221"/>
        <v>28301</v>
      </c>
      <c r="CQ99" s="70">
        <f t="shared" si="221"/>
        <v>23750</v>
      </c>
      <c r="CR99" s="70">
        <f t="shared" si="221"/>
        <v>20589</v>
      </c>
      <c r="CS99" s="70">
        <f t="shared" si="221"/>
        <v>981</v>
      </c>
      <c r="CT99" s="70">
        <f t="shared" si="221"/>
        <v>38669</v>
      </c>
      <c r="CU99" s="70">
        <f t="shared" ref="CU99:DD99" si="222" xml:space="preserve"> CU48 - CU97</f>
        <v>64635</v>
      </c>
      <c r="CV99" s="70">
        <f t="shared" si="222"/>
        <v>73706</v>
      </c>
      <c r="CW99" s="70">
        <f t="shared" si="222"/>
        <v>76565</v>
      </c>
      <c r="CX99" s="70">
        <f t="shared" si="222"/>
        <v>76525</v>
      </c>
      <c r="CY99" s="70">
        <f t="shared" si="222"/>
        <v>62509</v>
      </c>
      <c r="CZ99" s="70">
        <f t="shared" si="222"/>
        <v>61965</v>
      </c>
      <c r="DA99" s="70">
        <f t="shared" si="222"/>
        <v>51123</v>
      </c>
      <c r="DB99" s="70">
        <f t="shared" si="222"/>
        <v>40811</v>
      </c>
      <c r="DC99" s="70">
        <f t="shared" si="222"/>
        <v>50723</v>
      </c>
      <c r="DD99" s="70">
        <f t="shared" si="222"/>
        <v>68747</v>
      </c>
      <c r="DE99" s="34"/>
      <c r="DF99" s="35"/>
    </row>
    <row r="100" spans="1:110" x14ac:dyDescent="0.25">
      <c r="A100" s="52" t="s">
        <v>48</v>
      </c>
      <c r="B100" s="102">
        <f>C14</f>
        <v>0</v>
      </c>
      <c r="C100" s="102">
        <f t="shared" ref="C100:AH100" si="223" xml:space="preserve"> C17 - C45 +C57</f>
        <v>5000</v>
      </c>
      <c r="D100" s="102">
        <f t="shared" si="223"/>
        <v>10000</v>
      </c>
      <c r="E100" s="102">
        <f t="shared" si="223"/>
        <v>15000</v>
      </c>
      <c r="F100" s="102">
        <f t="shared" si="223"/>
        <v>20000</v>
      </c>
      <c r="G100" s="102">
        <f t="shared" si="223"/>
        <v>25000</v>
      </c>
      <c r="H100" s="102">
        <f t="shared" si="223"/>
        <v>30000</v>
      </c>
      <c r="I100" s="102">
        <f t="shared" si="223"/>
        <v>30000</v>
      </c>
      <c r="J100" s="102">
        <f t="shared" si="223"/>
        <v>30000</v>
      </c>
      <c r="K100" s="102">
        <f t="shared" si="223"/>
        <v>5000</v>
      </c>
      <c r="L100" s="102">
        <f t="shared" si="223"/>
        <v>5000</v>
      </c>
      <c r="M100" s="102">
        <f t="shared" si="223"/>
        <v>10000</v>
      </c>
      <c r="N100" s="102">
        <f t="shared" si="223"/>
        <v>15000</v>
      </c>
      <c r="O100" s="102">
        <f t="shared" si="223"/>
        <v>20000</v>
      </c>
      <c r="P100" s="102">
        <f t="shared" si="223"/>
        <v>25000</v>
      </c>
      <c r="Q100" s="102">
        <f t="shared" si="223"/>
        <v>30000</v>
      </c>
      <c r="R100" s="102">
        <f t="shared" si="223"/>
        <v>35000</v>
      </c>
      <c r="S100" s="102">
        <f t="shared" si="223"/>
        <v>40000</v>
      </c>
      <c r="T100" s="102">
        <f t="shared" si="223"/>
        <v>45000</v>
      </c>
      <c r="U100" s="102">
        <f t="shared" si="223"/>
        <v>50000</v>
      </c>
      <c r="V100" s="102">
        <f t="shared" si="223"/>
        <v>55000</v>
      </c>
      <c r="W100" s="102">
        <f t="shared" si="223"/>
        <v>60000</v>
      </c>
      <c r="X100" s="102">
        <f t="shared" si="223"/>
        <v>65000</v>
      </c>
      <c r="Y100" s="102">
        <f t="shared" si="223"/>
        <v>70000</v>
      </c>
      <c r="Z100" s="102">
        <f t="shared" si="223"/>
        <v>75000</v>
      </c>
      <c r="AA100" s="102">
        <f t="shared" si="223"/>
        <v>80000</v>
      </c>
      <c r="AB100" s="102">
        <f t="shared" si="223"/>
        <v>85000</v>
      </c>
      <c r="AC100" s="102">
        <f t="shared" si="223"/>
        <v>90000</v>
      </c>
      <c r="AD100" s="102">
        <f t="shared" si="223"/>
        <v>95000</v>
      </c>
      <c r="AE100" s="102">
        <f t="shared" si="223"/>
        <v>100000</v>
      </c>
      <c r="AF100" s="102">
        <f t="shared" si="223"/>
        <v>105000</v>
      </c>
      <c r="AG100" s="130">
        <f t="shared" si="223"/>
        <v>110000</v>
      </c>
      <c r="AH100" s="130">
        <f t="shared" si="223"/>
        <v>115000</v>
      </c>
      <c r="AI100" s="131">
        <f t="shared" ref="AI100:BN100" si="224" xml:space="preserve"> AI17 - AI45 +AI57</f>
        <v>120000</v>
      </c>
      <c r="AJ100" s="102">
        <f t="shared" si="224"/>
        <v>125000</v>
      </c>
      <c r="AK100" s="102">
        <f t="shared" si="224"/>
        <v>130000</v>
      </c>
      <c r="AL100" s="102">
        <f t="shared" si="224"/>
        <v>135000</v>
      </c>
      <c r="AM100" s="102">
        <f t="shared" si="224"/>
        <v>140000</v>
      </c>
      <c r="AN100" s="102">
        <f t="shared" si="224"/>
        <v>145000</v>
      </c>
      <c r="AO100" s="102">
        <f t="shared" si="224"/>
        <v>150000</v>
      </c>
      <c r="AP100" s="102">
        <f t="shared" si="224"/>
        <v>155000</v>
      </c>
      <c r="AQ100" s="130">
        <f t="shared" si="224"/>
        <v>160000</v>
      </c>
      <c r="AR100" s="102">
        <f t="shared" si="224"/>
        <v>165000</v>
      </c>
      <c r="AS100" s="102">
        <f t="shared" si="224"/>
        <v>170000</v>
      </c>
      <c r="AT100" s="102">
        <f t="shared" si="224"/>
        <v>175000</v>
      </c>
      <c r="AU100" s="102">
        <f t="shared" si="224"/>
        <v>180000</v>
      </c>
      <c r="AV100" s="102">
        <f t="shared" si="224"/>
        <v>180000</v>
      </c>
      <c r="AW100" s="102">
        <f t="shared" si="224"/>
        <v>180000</v>
      </c>
      <c r="AX100" s="102">
        <f t="shared" si="224"/>
        <v>180000</v>
      </c>
      <c r="AY100" s="102">
        <f t="shared" si="224"/>
        <v>180000</v>
      </c>
      <c r="AZ100" s="102">
        <f t="shared" si="224"/>
        <v>180000</v>
      </c>
      <c r="BA100" s="102">
        <f t="shared" si="224"/>
        <v>180000</v>
      </c>
      <c r="BB100" s="102">
        <f t="shared" si="224"/>
        <v>180000</v>
      </c>
      <c r="BC100" s="102">
        <f t="shared" si="224"/>
        <v>180000</v>
      </c>
      <c r="BD100" s="102">
        <f t="shared" si="224"/>
        <v>170000</v>
      </c>
      <c r="BE100" s="102">
        <f t="shared" si="224"/>
        <v>170000</v>
      </c>
      <c r="BF100" s="102">
        <f t="shared" si="224"/>
        <v>170000</v>
      </c>
      <c r="BG100" s="102">
        <f t="shared" si="224"/>
        <v>170000</v>
      </c>
      <c r="BH100" s="102">
        <f t="shared" si="224"/>
        <v>170000</v>
      </c>
      <c r="BI100" s="102">
        <f t="shared" si="224"/>
        <v>170000</v>
      </c>
      <c r="BJ100" s="130">
        <f t="shared" si="224"/>
        <v>170000</v>
      </c>
      <c r="BK100" s="102">
        <f t="shared" si="224"/>
        <v>170000</v>
      </c>
      <c r="BL100" s="102">
        <f t="shared" si="224"/>
        <v>170000</v>
      </c>
      <c r="BM100" s="102">
        <f t="shared" si="224"/>
        <v>193623</v>
      </c>
      <c r="BN100" s="102">
        <f t="shared" si="224"/>
        <v>202942</v>
      </c>
      <c r="BO100" s="102">
        <f t="shared" ref="BO100:CT100" si="225" xml:space="preserve"> BO17 - BO45 +BO57</f>
        <v>202942</v>
      </c>
      <c r="BP100" s="102">
        <f t="shared" si="225"/>
        <v>202942</v>
      </c>
      <c r="BQ100" s="102">
        <f t="shared" si="225"/>
        <v>202942</v>
      </c>
      <c r="BR100" s="102">
        <f t="shared" si="225"/>
        <v>202942</v>
      </c>
      <c r="BS100" s="102">
        <f t="shared" si="225"/>
        <v>202942</v>
      </c>
      <c r="BT100" s="102">
        <f t="shared" si="225"/>
        <v>202942</v>
      </c>
      <c r="BU100" s="102">
        <f t="shared" si="225"/>
        <v>202942</v>
      </c>
      <c r="BV100" s="102">
        <f t="shared" si="225"/>
        <v>202942</v>
      </c>
      <c r="BW100" s="102">
        <f t="shared" si="225"/>
        <v>202942</v>
      </c>
      <c r="BX100" s="102">
        <f t="shared" si="225"/>
        <v>202942</v>
      </c>
      <c r="BY100" s="102">
        <f t="shared" si="225"/>
        <v>202942</v>
      </c>
      <c r="BZ100" s="102">
        <f t="shared" si="225"/>
        <v>202942</v>
      </c>
      <c r="CA100" s="102">
        <f t="shared" si="225"/>
        <v>202942</v>
      </c>
      <c r="CB100" s="102">
        <f t="shared" si="225"/>
        <v>202942</v>
      </c>
      <c r="CC100" s="102">
        <f t="shared" si="225"/>
        <v>202942</v>
      </c>
      <c r="CD100" s="102">
        <f t="shared" si="225"/>
        <v>202942</v>
      </c>
      <c r="CE100" s="102">
        <f t="shared" si="225"/>
        <v>202942</v>
      </c>
      <c r="CF100" s="102">
        <f t="shared" si="225"/>
        <v>202942</v>
      </c>
      <c r="CG100" s="102">
        <f t="shared" si="225"/>
        <v>202942</v>
      </c>
      <c r="CH100" s="102">
        <f t="shared" si="225"/>
        <v>202942</v>
      </c>
      <c r="CI100" s="102">
        <f t="shared" si="225"/>
        <v>202942</v>
      </c>
      <c r="CJ100" s="102">
        <f t="shared" si="225"/>
        <v>202942</v>
      </c>
      <c r="CK100" s="102">
        <f t="shared" si="225"/>
        <v>202942</v>
      </c>
      <c r="CL100" s="102">
        <f t="shared" si="225"/>
        <v>202942</v>
      </c>
      <c r="CM100" s="102">
        <f t="shared" si="225"/>
        <v>202942</v>
      </c>
      <c r="CN100" s="102">
        <f t="shared" si="225"/>
        <v>202942</v>
      </c>
      <c r="CO100" s="102">
        <f t="shared" si="225"/>
        <v>202942</v>
      </c>
      <c r="CP100" s="102">
        <f t="shared" si="225"/>
        <v>202942</v>
      </c>
      <c r="CQ100" s="102">
        <f t="shared" si="225"/>
        <v>202942</v>
      </c>
      <c r="CR100" s="102">
        <f t="shared" si="225"/>
        <v>202942</v>
      </c>
      <c r="CS100" s="102">
        <f t="shared" si="225"/>
        <v>202942</v>
      </c>
      <c r="CT100" s="102">
        <f t="shared" si="225"/>
        <v>202942</v>
      </c>
      <c r="CU100" s="102">
        <f t="shared" ref="CU100:DD100" si="226" xml:space="preserve"> CU17 - CU45 +CU57</f>
        <v>202942</v>
      </c>
      <c r="CV100" s="102">
        <f t="shared" si="226"/>
        <v>202942</v>
      </c>
      <c r="CW100" s="102">
        <f t="shared" si="226"/>
        <v>202942</v>
      </c>
      <c r="CX100" s="102">
        <f t="shared" si="226"/>
        <v>202942</v>
      </c>
      <c r="CY100" s="102">
        <f t="shared" si="226"/>
        <v>202942</v>
      </c>
      <c r="CZ100" s="102">
        <f t="shared" si="226"/>
        <v>202942</v>
      </c>
      <c r="DA100" s="102">
        <f t="shared" si="226"/>
        <v>202942</v>
      </c>
      <c r="DB100" s="102">
        <f t="shared" si="226"/>
        <v>202942</v>
      </c>
      <c r="DC100" s="102">
        <f t="shared" si="226"/>
        <v>202942</v>
      </c>
      <c r="DD100" s="102">
        <f t="shared" si="226"/>
        <v>202942</v>
      </c>
      <c r="DE100" s="34"/>
      <c r="DF100" s="35"/>
    </row>
    <row r="101" spans="1:110" x14ac:dyDescent="0.25">
      <c r="A101" s="113" t="s">
        <v>49</v>
      </c>
      <c r="B101" s="117">
        <f ca="1">_xlfn.MINIFS($C$102:$CY$102,$C$4:$CY$4,"&gt;"&amp;TODAY())</f>
        <v>265451</v>
      </c>
      <c r="C101" s="114"/>
      <c r="D101" s="114"/>
      <c r="E101" s="114"/>
      <c r="F101" s="114"/>
      <c r="G101" s="114"/>
      <c r="H101" s="114"/>
      <c r="I101" s="114"/>
      <c r="J101" s="114"/>
      <c r="K101" s="114"/>
      <c r="L101" s="114"/>
      <c r="M101" s="114"/>
      <c r="N101" s="114"/>
      <c r="O101" s="114"/>
      <c r="P101" s="114"/>
      <c r="Q101" s="114"/>
      <c r="R101" s="114"/>
      <c r="S101" s="114"/>
      <c r="T101" s="114"/>
      <c r="U101" s="114"/>
      <c r="V101" s="114"/>
      <c r="W101" s="114"/>
      <c r="X101" s="114"/>
      <c r="Y101" s="114"/>
      <c r="Z101" s="114"/>
      <c r="AA101" s="114"/>
      <c r="AB101" s="114"/>
      <c r="AC101" s="114"/>
      <c r="AD101" s="114"/>
      <c r="AE101" s="114"/>
      <c r="AF101" s="114"/>
      <c r="AG101" s="114"/>
      <c r="AH101" s="114"/>
      <c r="AI101" s="114"/>
      <c r="AJ101" s="114"/>
      <c r="AK101" s="114"/>
      <c r="AL101" s="114"/>
      <c r="AM101" s="114"/>
      <c r="AN101" s="114"/>
      <c r="AO101" s="114"/>
      <c r="AP101" s="114"/>
      <c r="AQ101" s="114"/>
      <c r="AR101" s="114"/>
      <c r="AS101" s="114"/>
      <c r="AT101" s="114"/>
      <c r="AU101" s="114"/>
      <c r="AV101" s="114"/>
      <c r="AW101" s="114"/>
      <c r="AX101" s="114"/>
      <c r="AY101" s="114"/>
      <c r="AZ101" s="114"/>
      <c r="BA101" s="114"/>
      <c r="BB101" s="114"/>
      <c r="BC101" s="114"/>
      <c r="BD101" s="114"/>
      <c r="BE101" s="114"/>
      <c r="BF101" s="114"/>
      <c r="BG101" s="114"/>
      <c r="BH101" s="114"/>
      <c r="BI101" s="114"/>
      <c r="BJ101" s="114"/>
      <c r="BK101" s="114"/>
      <c r="BL101" s="114"/>
      <c r="BM101" s="114"/>
      <c r="BN101" s="114"/>
      <c r="BO101" s="114"/>
      <c r="BP101" s="114"/>
      <c r="BQ101" s="114"/>
      <c r="BR101" s="114"/>
      <c r="BS101" s="114"/>
      <c r="BT101" s="114"/>
      <c r="BU101" s="114"/>
      <c r="BV101" s="114"/>
      <c r="BW101" s="114"/>
      <c r="BX101" s="114"/>
      <c r="BY101" s="114"/>
      <c r="BZ101" s="114"/>
      <c r="CA101" s="114"/>
      <c r="CB101" s="114"/>
      <c r="CC101" s="114"/>
      <c r="CD101" s="114"/>
      <c r="CE101" s="114"/>
      <c r="CF101" s="114"/>
      <c r="CG101" s="114"/>
      <c r="CH101" s="114"/>
      <c r="CI101" s="114"/>
      <c r="CJ101" s="114"/>
      <c r="CK101" s="114"/>
      <c r="CL101" s="114"/>
      <c r="CM101" s="114"/>
      <c r="CN101" s="114"/>
      <c r="CO101" s="114"/>
      <c r="CP101" s="114"/>
      <c r="CQ101" s="114"/>
      <c r="CR101" s="114"/>
      <c r="CS101" s="114"/>
      <c r="CT101" s="114"/>
      <c r="CU101" s="114"/>
      <c r="CV101" s="114"/>
      <c r="CW101" s="114"/>
      <c r="CX101" s="114"/>
      <c r="CY101" s="114"/>
      <c r="CZ101" s="114"/>
      <c r="DA101" s="114"/>
      <c r="DB101" s="114"/>
      <c r="DC101" s="114"/>
      <c r="DD101" s="114"/>
    </row>
    <row r="102" spans="1:110" x14ac:dyDescent="0.25">
      <c r="A102" s="115" t="s">
        <v>50</v>
      </c>
      <c r="B102" s="22"/>
      <c r="C102" s="22">
        <f>SUM(C99:C100)</f>
        <v>141665</v>
      </c>
      <c r="D102" s="22">
        <f t="shared" ref="D102:BO102" si="227">SUM(D99:D100)</f>
        <v>121107</v>
      </c>
      <c r="E102" s="22">
        <f t="shared" si="227"/>
        <v>99067</v>
      </c>
      <c r="F102" s="22">
        <f t="shared" si="227"/>
        <v>97593</v>
      </c>
      <c r="G102" s="22">
        <f t="shared" si="227"/>
        <v>69268</v>
      </c>
      <c r="H102" s="22">
        <f t="shared" si="227"/>
        <v>56188</v>
      </c>
      <c r="I102" s="22">
        <f t="shared" si="227"/>
        <v>56693</v>
      </c>
      <c r="J102" s="22">
        <f t="shared" si="227"/>
        <v>35642</v>
      </c>
      <c r="K102" s="22">
        <f t="shared" si="227"/>
        <v>5944</v>
      </c>
      <c r="L102" s="22">
        <f t="shared" si="227"/>
        <v>12902</v>
      </c>
      <c r="M102" s="22">
        <f t="shared" si="227"/>
        <v>44696</v>
      </c>
      <c r="N102" s="22">
        <f t="shared" si="227"/>
        <v>52724</v>
      </c>
      <c r="O102" s="22">
        <f t="shared" si="227"/>
        <v>75105</v>
      </c>
      <c r="P102" s="22">
        <f t="shared" si="227"/>
        <v>88169</v>
      </c>
      <c r="Q102" s="22">
        <f t="shared" si="227"/>
        <v>85745</v>
      </c>
      <c r="R102" s="22">
        <f t="shared" si="227"/>
        <v>97809</v>
      </c>
      <c r="S102" s="22">
        <f t="shared" si="227"/>
        <v>98121</v>
      </c>
      <c r="T102" s="22">
        <f t="shared" si="227"/>
        <v>125737</v>
      </c>
      <c r="U102" s="22">
        <f t="shared" si="227"/>
        <v>130601</v>
      </c>
      <c r="V102" s="22">
        <f t="shared" si="227"/>
        <v>147245</v>
      </c>
      <c r="W102" s="22">
        <f t="shared" si="227"/>
        <v>209965</v>
      </c>
      <c r="X102" s="22">
        <f t="shared" si="227"/>
        <v>196139</v>
      </c>
      <c r="Y102" s="22">
        <f t="shared" si="227"/>
        <v>180529</v>
      </c>
      <c r="Z102" s="22">
        <f t="shared" si="227"/>
        <v>169659</v>
      </c>
      <c r="AA102" s="22">
        <f t="shared" si="227"/>
        <v>169789</v>
      </c>
      <c r="AB102" s="22">
        <f t="shared" si="227"/>
        <v>171856</v>
      </c>
      <c r="AC102" s="22">
        <f t="shared" si="227"/>
        <v>187022</v>
      </c>
      <c r="AD102" s="22">
        <f t="shared" si="227"/>
        <v>188452</v>
      </c>
      <c r="AE102" s="22">
        <f t="shared" si="227"/>
        <v>176177</v>
      </c>
      <c r="AF102" s="22">
        <f t="shared" si="227"/>
        <v>173875</v>
      </c>
      <c r="AG102" s="22">
        <f t="shared" si="227"/>
        <v>165591</v>
      </c>
      <c r="AH102" s="22">
        <f t="shared" si="227"/>
        <v>153634</v>
      </c>
      <c r="AI102" s="22">
        <f t="shared" si="227"/>
        <v>140643</v>
      </c>
      <c r="AJ102" s="22">
        <f t="shared" si="227"/>
        <v>148934</v>
      </c>
      <c r="AK102" s="22">
        <f t="shared" si="227"/>
        <v>138106</v>
      </c>
      <c r="AL102" s="22">
        <f t="shared" si="227"/>
        <v>138049</v>
      </c>
      <c r="AM102" s="22">
        <f t="shared" si="227"/>
        <v>195172</v>
      </c>
      <c r="AN102" s="22">
        <f t="shared" si="227"/>
        <v>257927</v>
      </c>
      <c r="AO102" s="22">
        <f t="shared" si="227"/>
        <v>284532</v>
      </c>
      <c r="AP102" s="22">
        <f t="shared" si="227"/>
        <v>299950</v>
      </c>
      <c r="AQ102" s="22">
        <f t="shared" si="227"/>
        <v>287121</v>
      </c>
      <c r="AR102" s="22">
        <f t="shared" si="227"/>
        <v>269169</v>
      </c>
      <c r="AS102" s="22">
        <f t="shared" si="227"/>
        <v>264618</v>
      </c>
      <c r="AT102" s="22">
        <f t="shared" si="227"/>
        <v>263940</v>
      </c>
      <c r="AU102" s="22">
        <f t="shared" si="227"/>
        <v>243390</v>
      </c>
      <c r="AV102" s="22">
        <f t="shared" si="227"/>
        <v>244528</v>
      </c>
      <c r="AW102" s="22">
        <f t="shared" si="227"/>
        <v>235647</v>
      </c>
      <c r="AX102" s="22">
        <f t="shared" si="227"/>
        <v>229270</v>
      </c>
      <c r="AY102" s="22">
        <f t="shared" si="227"/>
        <v>236477</v>
      </c>
      <c r="AZ102" s="22">
        <f t="shared" si="227"/>
        <v>214083</v>
      </c>
      <c r="BA102" s="22">
        <f t="shared" si="227"/>
        <v>194651</v>
      </c>
      <c r="BB102" s="22">
        <f t="shared" si="227"/>
        <v>188578</v>
      </c>
      <c r="BC102" s="22">
        <f t="shared" si="227"/>
        <v>183375</v>
      </c>
      <c r="BD102" s="22">
        <f t="shared" si="227"/>
        <v>178274</v>
      </c>
      <c r="BE102" s="22">
        <f t="shared" si="227"/>
        <v>244517</v>
      </c>
      <c r="BF102" s="22">
        <f t="shared" si="227"/>
        <v>223191</v>
      </c>
      <c r="BG102" s="22">
        <f t="shared" si="227"/>
        <v>209332</v>
      </c>
      <c r="BH102" s="22">
        <f t="shared" si="227"/>
        <v>201882</v>
      </c>
      <c r="BI102" s="22">
        <f t="shared" si="227"/>
        <v>192494</v>
      </c>
      <c r="BJ102" s="22">
        <f t="shared" si="227"/>
        <v>185201</v>
      </c>
      <c r="BK102" s="22">
        <f t="shared" si="227"/>
        <v>185817</v>
      </c>
      <c r="BL102" s="22">
        <f t="shared" si="227"/>
        <v>181794</v>
      </c>
      <c r="BM102" s="22">
        <f t="shared" si="227"/>
        <v>231915</v>
      </c>
      <c r="BN102" s="22">
        <f t="shared" si="227"/>
        <v>237011</v>
      </c>
      <c r="BO102" s="22">
        <f t="shared" si="227"/>
        <v>274631</v>
      </c>
      <c r="BP102" s="22">
        <f t="shared" ref="BP102:DD102" si="228">SUM(BP99:BP100)</f>
        <v>263512</v>
      </c>
      <c r="BQ102" s="22">
        <f t="shared" si="228"/>
        <v>259600</v>
      </c>
      <c r="BR102" s="22">
        <f t="shared" si="228"/>
        <v>340970</v>
      </c>
      <c r="BS102" s="22">
        <f t="shared" si="228"/>
        <v>327506</v>
      </c>
      <c r="BT102" s="22">
        <f t="shared" si="228"/>
        <v>321262</v>
      </c>
      <c r="BU102" s="22">
        <f t="shared" si="228"/>
        <v>308195</v>
      </c>
      <c r="BV102" s="22">
        <f t="shared" si="228"/>
        <v>282001</v>
      </c>
      <c r="BW102" s="22">
        <f t="shared" si="228"/>
        <v>417297</v>
      </c>
      <c r="BX102" s="22">
        <f t="shared" si="228"/>
        <v>405558</v>
      </c>
      <c r="BY102" s="22">
        <f t="shared" si="228"/>
        <v>398023</v>
      </c>
      <c r="BZ102" s="22">
        <f t="shared" si="228"/>
        <v>385124</v>
      </c>
      <c r="CA102" s="22">
        <f t="shared" si="228"/>
        <v>367622</v>
      </c>
      <c r="CB102" s="22">
        <f t="shared" si="228"/>
        <v>343126</v>
      </c>
      <c r="CC102" s="22">
        <f t="shared" si="228"/>
        <v>343635</v>
      </c>
      <c r="CD102" s="22">
        <f t="shared" si="228"/>
        <v>326246</v>
      </c>
      <c r="CE102" s="22">
        <f t="shared" si="228"/>
        <v>309824</v>
      </c>
      <c r="CF102" s="22">
        <f t="shared" si="228"/>
        <v>303342</v>
      </c>
      <c r="CG102" s="22">
        <f t="shared" si="228"/>
        <v>293523</v>
      </c>
      <c r="CH102" s="22">
        <f t="shared" si="228"/>
        <v>296077</v>
      </c>
      <c r="CI102" s="22">
        <f t="shared" si="228"/>
        <v>293840</v>
      </c>
      <c r="CJ102" s="22">
        <f t="shared" si="228"/>
        <v>271735</v>
      </c>
      <c r="CK102" s="22">
        <f t="shared" si="228"/>
        <v>262598</v>
      </c>
      <c r="CL102" s="22">
        <f t="shared" si="228"/>
        <v>262161</v>
      </c>
      <c r="CM102" s="22">
        <f t="shared" si="228"/>
        <v>254645</v>
      </c>
      <c r="CN102" s="22">
        <f t="shared" si="228"/>
        <v>242778</v>
      </c>
      <c r="CO102" s="22">
        <f t="shared" si="228"/>
        <v>240889</v>
      </c>
      <c r="CP102" s="22">
        <f t="shared" si="228"/>
        <v>231243</v>
      </c>
      <c r="CQ102" s="22">
        <f t="shared" si="228"/>
        <v>226692</v>
      </c>
      <c r="CR102" s="22">
        <f t="shared" si="228"/>
        <v>223531</v>
      </c>
      <c r="CS102" s="22">
        <f t="shared" si="228"/>
        <v>203923</v>
      </c>
      <c r="CT102" s="22">
        <f t="shared" si="228"/>
        <v>241611</v>
      </c>
      <c r="CU102" s="22">
        <f t="shared" si="228"/>
        <v>267577</v>
      </c>
      <c r="CV102" s="22">
        <f t="shared" si="228"/>
        <v>276648</v>
      </c>
      <c r="CW102" s="22">
        <f t="shared" si="228"/>
        <v>279507</v>
      </c>
      <c r="CX102" s="22">
        <f t="shared" si="228"/>
        <v>279467</v>
      </c>
      <c r="CY102" s="22">
        <f t="shared" si="228"/>
        <v>265451</v>
      </c>
      <c r="CZ102" s="22">
        <f t="shared" si="228"/>
        <v>264907</v>
      </c>
      <c r="DA102" s="22">
        <f t="shared" si="228"/>
        <v>254065</v>
      </c>
      <c r="DB102" s="22">
        <f t="shared" si="228"/>
        <v>243753</v>
      </c>
      <c r="DC102" s="22">
        <f t="shared" si="228"/>
        <v>253665</v>
      </c>
      <c r="DD102" s="22">
        <f t="shared" si="228"/>
        <v>271689</v>
      </c>
    </row>
    <row r="103" spans="1:110" x14ac:dyDescent="0.25">
      <c r="A103" s="44" t="s">
        <v>51</v>
      </c>
      <c r="B103" s="45" t="s">
        <v>52</v>
      </c>
      <c r="C103" s="46">
        <f t="shared" ref="C103:AH103" si="229" xml:space="preserve"> C4</f>
        <v>43160</v>
      </c>
      <c r="D103" s="46">
        <f t="shared" si="229"/>
        <v>43191</v>
      </c>
      <c r="E103" s="46">
        <f t="shared" si="229"/>
        <v>43221</v>
      </c>
      <c r="F103" s="46">
        <f t="shared" si="229"/>
        <v>43252</v>
      </c>
      <c r="G103" s="46">
        <f t="shared" si="229"/>
        <v>43282</v>
      </c>
      <c r="H103" s="46">
        <f t="shared" si="229"/>
        <v>43313</v>
      </c>
      <c r="I103" s="46">
        <f t="shared" si="229"/>
        <v>43344</v>
      </c>
      <c r="J103" s="46">
        <f t="shared" si="229"/>
        <v>43374</v>
      </c>
      <c r="K103" s="46">
        <f t="shared" si="229"/>
        <v>43405</v>
      </c>
      <c r="L103" s="46">
        <f t="shared" si="229"/>
        <v>43435</v>
      </c>
      <c r="M103" s="46">
        <f t="shared" si="229"/>
        <v>43466</v>
      </c>
      <c r="N103" s="46">
        <f t="shared" si="229"/>
        <v>43497</v>
      </c>
      <c r="O103" s="46">
        <f t="shared" si="229"/>
        <v>43525</v>
      </c>
      <c r="P103" s="46">
        <f t="shared" si="229"/>
        <v>43556</v>
      </c>
      <c r="Q103" s="46">
        <f t="shared" si="229"/>
        <v>43586</v>
      </c>
      <c r="R103" s="46">
        <f t="shared" si="229"/>
        <v>43617</v>
      </c>
      <c r="S103" s="46">
        <f t="shared" si="229"/>
        <v>43647</v>
      </c>
      <c r="T103" s="46">
        <f t="shared" si="229"/>
        <v>43678</v>
      </c>
      <c r="U103" s="46">
        <f t="shared" si="229"/>
        <v>43709</v>
      </c>
      <c r="V103" s="46">
        <f t="shared" si="229"/>
        <v>43739</v>
      </c>
      <c r="W103" s="46">
        <f t="shared" si="229"/>
        <v>43770</v>
      </c>
      <c r="X103" s="46">
        <f t="shared" si="229"/>
        <v>43800</v>
      </c>
      <c r="Y103" s="46">
        <f t="shared" si="229"/>
        <v>43831</v>
      </c>
      <c r="Z103" s="46">
        <f t="shared" si="229"/>
        <v>43862</v>
      </c>
      <c r="AA103" s="46">
        <f t="shared" si="229"/>
        <v>43891</v>
      </c>
      <c r="AB103" s="46">
        <f t="shared" si="229"/>
        <v>43922</v>
      </c>
      <c r="AC103" s="46">
        <f t="shared" si="229"/>
        <v>43952</v>
      </c>
      <c r="AD103" s="46">
        <f t="shared" si="229"/>
        <v>43983</v>
      </c>
      <c r="AE103" s="46">
        <f t="shared" si="229"/>
        <v>44013</v>
      </c>
      <c r="AF103" s="46">
        <f t="shared" si="229"/>
        <v>44044</v>
      </c>
      <c r="AG103" s="46">
        <f t="shared" si="229"/>
        <v>44075</v>
      </c>
      <c r="AH103" s="46">
        <f t="shared" si="229"/>
        <v>44105</v>
      </c>
      <c r="AI103" s="46">
        <f t="shared" ref="AI103:BN103" si="230" xml:space="preserve"> AI4</f>
        <v>44136</v>
      </c>
      <c r="AJ103" s="46">
        <f t="shared" si="230"/>
        <v>44166</v>
      </c>
      <c r="AK103" s="46">
        <f t="shared" si="230"/>
        <v>44197</v>
      </c>
      <c r="AL103" s="46">
        <f t="shared" si="230"/>
        <v>44228</v>
      </c>
      <c r="AM103" s="46">
        <f t="shared" si="230"/>
        <v>44256</v>
      </c>
      <c r="AN103" s="46">
        <f t="shared" si="230"/>
        <v>44287</v>
      </c>
      <c r="AO103" s="46">
        <f t="shared" si="230"/>
        <v>44317</v>
      </c>
      <c r="AP103" s="46">
        <f t="shared" si="230"/>
        <v>44348</v>
      </c>
      <c r="AQ103" s="46">
        <f t="shared" si="230"/>
        <v>44378</v>
      </c>
      <c r="AR103" s="46">
        <f t="shared" si="230"/>
        <v>44409</v>
      </c>
      <c r="AS103" s="46">
        <f t="shared" si="230"/>
        <v>44440</v>
      </c>
      <c r="AT103" s="46">
        <f t="shared" si="230"/>
        <v>44470</v>
      </c>
      <c r="AU103" s="46">
        <f t="shared" si="230"/>
        <v>44501</v>
      </c>
      <c r="AV103" s="46">
        <f t="shared" si="230"/>
        <v>44531</v>
      </c>
      <c r="AW103" s="46">
        <f t="shared" si="230"/>
        <v>44562</v>
      </c>
      <c r="AX103" s="46">
        <f t="shared" si="230"/>
        <v>44593</v>
      </c>
      <c r="AY103" s="46">
        <f t="shared" si="230"/>
        <v>44621</v>
      </c>
      <c r="AZ103" s="46">
        <f t="shared" si="230"/>
        <v>44652</v>
      </c>
      <c r="BA103" s="46">
        <f t="shared" si="230"/>
        <v>44682</v>
      </c>
      <c r="BB103" s="46">
        <f t="shared" si="230"/>
        <v>44713</v>
      </c>
      <c r="BC103" s="46">
        <f t="shared" si="230"/>
        <v>44743</v>
      </c>
      <c r="BD103" s="46">
        <f t="shared" si="230"/>
        <v>44774</v>
      </c>
      <c r="BE103" s="46">
        <f t="shared" si="230"/>
        <v>44805</v>
      </c>
      <c r="BF103" s="46">
        <f t="shared" si="230"/>
        <v>44835</v>
      </c>
      <c r="BG103" s="46">
        <f t="shared" si="230"/>
        <v>44866</v>
      </c>
      <c r="BH103" s="46">
        <f t="shared" si="230"/>
        <v>44896</v>
      </c>
      <c r="BI103" s="46">
        <f t="shared" si="230"/>
        <v>44927</v>
      </c>
      <c r="BJ103" s="46">
        <f t="shared" si="230"/>
        <v>44958</v>
      </c>
      <c r="BK103" s="46">
        <f t="shared" si="230"/>
        <v>44986</v>
      </c>
      <c r="BL103" s="46">
        <f t="shared" si="230"/>
        <v>45017</v>
      </c>
      <c r="BM103" s="46">
        <f t="shared" si="230"/>
        <v>45047</v>
      </c>
      <c r="BN103" s="46">
        <f t="shared" si="230"/>
        <v>45078</v>
      </c>
      <c r="BO103" s="46">
        <f t="shared" ref="BO103:CT103" si="231" xml:space="preserve"> BO4</f>
        <v>45108</v>
      </c>
      <c r="BP103" s="46">
        <f t="shared" si="231"/>
        <v>45139</v>
      </c>
      <c r="BQ103" s="46">
        <f t="shared" si="231"/>
        <v>45170</v>
      </c>
      <c r="BR103" s="46">
        <f t="shared" si="231"/>
        <v>45200</v>
      </c>
      <c r="BS103" s="46">
        <f t="shared" si="231"/>
        <v>45231</v>
      </c>
      <c r="BT103" s="46">
        <f t="shared" si="231"/>
        <v>45261</v>
      </c>
      <c r="BU103" s="46">
        <f t="shared" si="231"/>
        <v>45292</v>
      </c>
      <c r="BV103" s="46">
        <f t="shared" si="231"/>
        <v>45323</v>
      </c>
      <c r="BW103" s="46">
        <f t="shared" si="231"/>
        <v>45352</v>
      </c>
      <c r="BX103" s="46">
        <f t="shared" si="231"/>
        <v>45383</v>
      </c>
      <c r="BY103" s="46">
        <f t="shared" si="231"/>
        <v>45413</v>
      </c>
      <c r="BZ103" s="46">
        <f t="shared" si="231"/>
        <v>45444</v>
      </c>
      <c r="CA103" s="46">
        <f t="shared" si="231"/>
        <v>45474</v>
      </c>
      <c r="CB103" s="46">
        <f t="shared" si="231"/>
        <v>45505</v>
      </c>
      <c r="CC103" s="46">
        <f t="shared" si="231"/>
        <v>45536</v>
      </c>
      <c r="CD103" s="46">
        <f t="shared" si="231"/>
        <v>45566</v>
      </c>
      <c r="CE103" s="46">
        <f t="shared" si="231"/>
        <v>45597</v>
      </c>
      <c r="CF103" s="46">
        <f t="shared" si="231"/>
        <v>45627</v>
      </c>
      <c r="CG103" s="46">
        <f t="shared" si="231"/>
        <v>45658</v>
      </c>
      <c r="CH103" s="46">
        <f t="shared" si="231"/>
        <v>45689</v>
      </c>
      <c r="CI103" s="46">
        <f t="shared" si="231"/>
        <v>45717</v>
      </c>
      <c r="CJ103" s="46">
        <f t="shared" si="231"/>
        <v>45748</v>
      </c>
      <c r="CK103" s="46">
        <f t="shared" si="231"/>
        <v>45778</v>
      </c>
      <c r="CL103" s="46">
        <f t="shared" si="231"/>
        <v>45809</v>
      </c>
      <c r="CM103" s="46">
        <f t="shared" si="231"/>
        <v>45839</v>
      </c>
      <c r="CN103" s="46">
        <f t="shared" si="231"/>
        <v>45870</v>
      </c>
      <c r="CO103" s="46">
        <f t="shared" si="231"/>
        <v>45901</v>
      </c>
      <c r="CP103" s="46">
        <f t="shared" si="231"/>
        <v>45931</v>
      </c>
      <c r="CQ103" s="46">
        <f t="shared" si="231"/>
        <v>45962</v>
      </c>
      <c r="CR103" s="46">
        <f t="shared" si="231"/>
        <v>45992</v>
      </c>
      <c r="CS103" s="46">
        <f t="shared" si="231"/>
        <v>46023</v>
      </c>
      <c r="CT103" s="46">
        <f t="shared" si="231"/>
        <v>46054</v>
      </c>
      <c r="CU103" s="46">
        <f t="shared" ref="CU103:DD103" si="232" xml:space="preserve"> CU4</f>
        <v>46082</v>
      </c>
      <c r="CV103" s="46">
        <f t="shared" si="232"/>
        <v>46113</v>
      </c>
      <c r="CW103" s="46">
        <f t="shared" si="232"/>
        <v>46143</v>
      </c>
      <c r="CX103" s="46">
        <f t="shared" si="232"/>
        <v>46174</v>
      </c>
      <c r="CY103" s="46">
        <f t="shared" si="232"/>
        <v>46204</v>
      </c>
      <c r="CZ103" s="46">
        <f t="shared" si="232"/>
        <v>46235</v>
      </c>
      <c r="DA103" s="46">
        <f t="shared" si="232"/>
        <v>46266</v>
      </c>
      <c r="DB103" s="46">
        <f t="shared" si="232"/>
        <v>46296</v>
      </c>
      <c r="DC103" s="46">
        <f t="shared" si="232"/>
        <v>46327</v>
      </c>
      <c r="DD103" s="46">
        <f t="shared" si="232"/>
        <v>46357</v>
      </c>
      <c r="DE103" s="47"/>
      <c r="DF103" s="48"/>
    </row>
    <row r="104" spans="1:110" x14ac:dyDescent="0.25">
      <c r="A104" s="100" t="s">
        <v>8</v>
      </c>
      <c r="B104" s="101"/>
      <c r="C104" s="101">
        <f t="shared" ref="C104:AH104" si="233" xml:space="preserve"> C16</f>
        <v>150000</v>
      </c>
      <c r="D104" s="101">
        <f t="shared" si="233"/>
        <v>136665</v>
      </c>
      <c r="E104" s="101">
        <f t="shared" si="233"/>
        <v>111107</v>
      </c>
      <c r="F104" s="101">
        <f t="shared" si="233"/>
        <v>84067</v>
      </c>
      <c r="G104" s="101">
        <f t="shared" si="233"/>
        <v>77593</v>
      </c>
      <c r="H104" s="101">
        <f t="shared" si="233"/>
        <v>44268</v>
      </c>
      <c r="I104" s="101">
        <f t="shared" si="233"/>
        <v>26188</v>
      </c>
      <c r="J104" s="101">
        <f t="shared" si="233"/>
        <v>26693</v>
      </c>
      <c r="K104" s="101">
        <f t="shared" si="233"/>
        <v>5642</v>
      </c>
      <c r="L104" s="101">
        <f t="shared" si="233"/>
        <v>944</v>
      </c>
      <c r="M104" s="101">
        <f t="shared" si="233"/>
        <v>7902</v>
      </c>
      <c r="N104" s="101">
        <f t="shared" si="233"/>
        <v>34696</v>
      </c>
      <c r="O104" s="101">
        <f t="shared" si="233"/>
        <v>37724</v>
      </c>
      <c r="P104" s="101">
        <f t="shared" si="233"/>
        <v>55105</v>
      </c>
      <c r="Q104" s="101">
        <f t="shared" si="233"/>
        <v>63169</v>
      </c>
      <c r="R104" s="101">
        <f t="shared" si="233"/>
        <v>55745</v>
      </c>
      <c r="S104" s="101">
        <f t="shared" si="233"/>
        <v>62809</v>
      </c>
      <c r="T104" s="101">
        <f t="shared" si="233"/>
        <v>58121</v>
      </c>
      <c r="U104" s="101">
        <f t="shared" si="233"/>
        <v>80737</v>
      </c>
      <c r="V104" s="101">
        <f t="shared" si="233"/>
        <v>80601</v>
      </c>
      <c r="W104" s="101">
        <f t="shared" si="233"/>
        <v>92245</v>
      </c>
      <c r="X104" s="101">
        <f t="shared" si="233"/>
        <v>149965</v>
      </c>
      <c r="Y104" s="101">
        <f t="shared" si="233"/>
        <v>131139</v>
      </c>
      <c r="Z104" s="101">
        <f t="shared" si="233"/>
        <v>110529</v>
      </c>
      <c r="AA104" s="101">
        <f t="shared" si="233"/>
        <v>94659</v>
      </c>
      <c r="AB104" s="101">
        <f t="shared" si="233"/>
        <v>89789</v>
      </c>
      <c r="AC104" s="101">
        <f t="shared" si="233"/>
        <v>86856</v>
      </c>
      <c r="AD104" s="101">
        <f t="shared" si="233"/>
        <v>97022</v>
      </c>
      <c r="AE104" s="101">
        <f t="shared" si="233"/>
        <v>93452</v>
      </c>
      <c r="AF104" s="101">
        <f t="shared" si="233"/>
        <v>76177</v>
      </c>
      <c r="AG104" s="101">
        <f t="shared" si="233"/>
        <v>68875</v>
      </c>
      <c r="AH104" s="101">
        <f t="shared" si="233"/>
        <v>55591</v>
      </c>
      <c r="AI104" s="101">
        <f t="shared" ref="AI104:BN104" si="234" xml:space="preserve"> AI16</f>
        <v>38634</v>
      </c>
      <c r="AJ104" s="101">
        <f t="shared" si="234"/>
        <v>20643</v>
      </c>
      <c r="AK104" s="101">
        <f t="shared" si="234"/>
        <v>23934</v>
      </c>
      <c r="AL104" s="101">
        <f t="shared" si="234"/>
        <v>8106</v>
      </c>
      <c r="AM104" s="101">
        <f t="shared" si="234"/>
        <v>3049</v>
      </c>
      <c r="AN104" s="101">
        <f t="shared" si="234"/>
        <v>55172</v>
      </c>
      <c r="AO104" s="101">
        <f t="shared" si="234"/>
        <v>112927</v>
      </c>
      <c r="AP104" s="101">
        <f t="shared" si="234"/>
        <v>134532</v>
      </c>
      <c r="AQ104" s="101">
        <f t="shared" si="234"/>
        <v>144950</v>
      </c>
      <c r="AR104" s="101">
        <f t="shared" si="234"/>
        <v>127121</v>
      </c>
      <c r="AS104" s="101">
        <f t="shared" si="234"/>
        <v>104169</v>
      </c>
      <c r="AT104" s="101">
        <f t="shared" si="234"/>
        <v>94618</v>
      </c>
      <c r="AU104" s="101">
        <f t="shared" si="234"/>
        <v>88940</v>
      </c>
      <c r="AV104" s="101">
        <f t="shared" si="234"/>
        <v>63390</v>
      </c>
      <c r="AW104" s="101">
        <f t="shared" si="234"/>
        <v>64528</v>
      </c>
      <c r="AX104" s="101">
        <f t="shared" si="234"/>
        <v>55647</v>
      </c>
      <c r="AY104" s="101">
        <f t="shared" si="234"/>
        <v>49270</v>
      </c>
      <c r="AZ104" s="101">
        <f t="shared" si="234"/>
        <v>56477</v>
      </c>
      <c r="BA104" s="101">
        <f t="shared" si="234"/>
        <v>34083</v>
      </c>
      <c r="BB104" s="101">
        <f t="shared" si="234"/>
        <v>14651</v>
      </c>
      <c r="BC104" s="101">
        <f t="shared" si="234"/>
        <v>8578</v>
      </c>
      <c r="BD104" s="101">
        <f t="shared" si="234"/>
        <v>3375</v>
      </c>
      <c r="BE104" s="101">
        <f t="shared" si="234"/>
        <v>8274</v>
      </c>
      <c r="BF104" s="101">
        <f t="shared" si="234"/>
        <v>74517</v>
      </c>
      <c r="BG104" s="101">
        <f t="shared" si="234"/>
        <v>53191</v>
      </c>
      <c r="BH104" s="101">
        <f t="shared" si="234"/>
        <v>39332</v>
      </c>
      <c r="BI104" s="101">
        <f t="shared" si="234"/>
        <v>31882</v>
      </c>
      <c r="BJ104" s="101">
        <f t="shared" si="234"/>
        <v>22494</v>
      </c>
      <c r="BK104" s="101">
        <f t="shared" si="234"/>
        <v>15201</v>
      </c>
      <c r="BL104" s="101">
        <f t="shared" si="234"/>
        <v>15817</v>
      </c>
      <c r="BM104" s="101">
        <f t="shared" si="234"/>
        <v>11794</v>
      </c>
      <c r="BN104" s="101">
        <f t="shared" si="234"/>
        <v>38292</v>
      </c>
      <c r="BO104" s="101">
        <f t="shared" ref="BO104:CT104" si="235" xml:space="preserve"> BO16</f>
        <v>34069</v>
      </c>
      <c r="BP104" s="101">
        <f t="shared" si="235"/>
        <v>71689</v>
      </c>
      <c r="BQ104" s="101">
        <f t="shared" si="235"/>
        <v>60570</v>
      </c>
      <c r="BR104" s="101">
        <f t="shared" si="235"/>
        <v>56658</v>
      </c>
      <c r="BS104" s="101">
        <f t="shared" si="235"/>
        <v>138028</v>
      </c>
      <c r="BT104" s="101">
        <f t="shared" si="235"/>
        <v>124564</v>
      </c>
      <c r="BU104" s="101">
        <f t="shared" si="235"/>
        <v>118320</v>
      </c>
      <c r="BV104" s="101">
        <f t="shared" si="235"/>
        <v>105253</v>
      </c>
      <c r="BW104" s="101">
        <f t="shared" si="235"/>
        <v>79059</v>
      </c>
      <c r="BX104" s="101">
        <f t="shared" si="235"/>
        <v>214355</v>
      </c>
      <c r="BY104" s="101">
        <f t="shared" si="235"/>
        <v>202616</v>
      </c>
      <c r="BZ104" s="101">
        <f t="shared" si="235"/>
        <v>195081</v>
      </c>
      <c r="CA104" s="101">
        <f t="shared" si="235"/>
        <v>182182</v>
      </c>
      <c r="CB104" s="101">
        <f t="shared" si="235"/>
        <v>164680</v>
      </c>
      <c r="CC104" s="101">
        <f t="shared" si="235"/>
        <v>140184</v>
      </c>
      <c r="CD104" s="101">
        <f t="shared" si="235"/>
        <v>140693</v>
      </c>
      <c r="CE104" s="101">
        <f t="shared" si="235"/>
        <v>123304</v>
      </c>
      <c r="CF104" s="101">
        <f t="shared" si="235"/>
        <v>106882</v>
      </c>
      <c r="CG104" s="101">
        <f t="shared" si="235"/>
        <v>100400</v>
      </c>
      <c r="CH104" s="101">
        <f t="shared" si="235"/>
        <v>90581</v>
      </c>
      <c r="CI104" s="101">
        <f t="shared" si="235"/>
        <v>93135</v>
      </c>
      <c r="CJ104" s="101">
        <f t="shared" si="235"/>
        <v>90898</v>
      </c>
      <c r="CK104" s="101">
        <f t="shared" si="235"/>
        <v>68793</v>
      </c>
      <c r="CL104" s="101">
        <f t="shared" si="235"/>
        <v>59656</v>
      </c>
      <c r="CM104" s="101">
        <f t="shared" si="235"/>
        <v>59219</v>
      </c>
      <c r="CN104" s="101">
        <f t="shared" si="235"/>
        <v>51703</v>
      </c>
      <c r="CO104" s="101">
        <f t="shared" si="235"/>
        <v>39836</v>
      </c>
      <c r="CP104" s="101">
        <f t="shared" si="235"/>
        <v>37947</v>
      </c>
      <c r="CQ104" s="101">
        <f t="shared" si="235"/>
        <v>28301</v>
      </c>
      <c r="CR104" s="101">
        <f t="shared" si="235"/>
        <v>23750</v>
      </c>
      <c r="CS104" s="101">
        <f t="shared" si="235"/>
        <v>20589</v>
      </c>
      <c r="CT104" s="101">
        <f t="shared" si="235"/>
        <v>981</v>
      </c>
      <c r="CU104" s="101">
        <f t="shared" ref="CU104:DD104" si="236" xml:space="preserve"> CU16</f>
        <v>38669</v>
      </c>
      <c r="CV104" s="101">
        <f t="shared" si="236"/>
        <v>64635</v>
      </c>
      <c r="CW104" s="101">
        <f t="shared" si="236"/>
        <v>73706</v>
      </c>
      <c r="CX104" s="101">
        <f t="shared" si="236"/>
        <v>76565</v>
      </c>
      <c r="CY104" s="101">
        <f t="shared" si="236"/>
        <v>76525</v>
      </c>
      <c r="CZ104" s="101">
        <f t="shared" si="236"/>
        <v>62509</v>
      </c>
      <c r="DA104" s="101">
        <f t="shared" si="236"/>
        <v>61965</v>
      </c>
      <c r="DB104" s="101">
        <f t="shared" si="236"/>
        <v>51123</v>
      </c>
      <c r="DC104" s="101">
        <f t="shared" si="236"/>
        <v>40811</v>
      </c>
      <c r="DD104" s="101">
        <f t="shared" si="236"/>
        <v>50723</v>
      </c>
      <c r="DE104" s="15"/>
      <c r="DF104" s="16"/>
    </row>
    <row r="105" spans="1:110" x14ac:dyDescent="0.25">
      <c r="A105" s="17" t="s">
        <v>53</v>
      </c>
      <c r="B105" s="96"/>
      <c r="C105" s="96">
        <f t="shared" ref="C105:AH105" si="237" xml:space="preserve"> C23</f>
        <v>27746</v>
      </c>
      <c r="D105" s="96">
        <f t="shared" si="237"/>
        <v>18384</v>
      </c>
      <c r="E105" s="96">
        <f t="shared" si="237"/>
        <v>21422</v>
      </c>
      <c r="F105" s="96">
        <f t="shared" si="237"/>
        <v>27659</v>
      </c>
      <c r="G105" s="96">
        <f t="shared" si="237"/>
        <v>18422</v>
      </c>
      <c r="H105" s="96">
        <f t="shared" si="237"/>
        <v>18444</v>
      </c>
      <c r="I105" s="96">
        <f t="shared" si="237"/>
        <v>30350</v>
      </c>
      <c r="J105" s="96">
        <f t="shared" si="237"/>
        <v>18430</v>
      </c>
      <c r="K105" s="96">
        <f t="shared" si="237"/>
        <v>18496</v>
      </c>
      <c r="L105" s="96">
        <f t="shared" si="237"/>
        <v>46461</v>
      </c>
      <c r="M105" s="96">
        <f t="shared" si="237"/>
        <v>63418</v>
      </c>
      <c r="N105" s="96">
        <f t="shared" si="237"/>
        <v>38160</v>
      </c>
      <c r="O105" s="96">
        <f t="shared" si="237"/>
        <v>44205</v>
      </c>
      <c r="P105" s="96">
        <f t="shared" si="237"/>
        <v>31610</v>
      </c>
      <c r="Q105" s="96">
        <f t="shared" si="237"/>
        <v>29386</v>
      </c>
      <c r="R105" s="96">
        <f t="shared" si="237"/>
        <v>34222</v>
      </c>
      <c r="S105" s="96">
        <f t="shared" si="237"/>
        <v>31390</v>
      </c>
      <c r="T105" s="96">
        <f t="shared" si="237"/>
        <v>37441</v>
      </c>
      <c r="U105" s="96">
        <f t="shared" si="237"/>
        <v>39309</v>
      </c>
      <c r="V105" s="96">
        <f t="shared" si="237"/>
        <v>31593</v>
      </c>
      <c r="W105" s="96">
        <f t="shared" si="237"/>
        <v>29171</v>
      </c>
      <c r="X105" s="96">
        <f t="shared" si="237"/>
        <v>27442</v>
      </c>
      <c r="Y105" s="96">
        <f t="shared" si="237"/>
        <v>19604</v>
      </c>
      <c r="Z105" s="96">
        <f t="shared" si="237"/>
        <v>19231</v>
      </c>
      <c r="AA105" s="96">
        <f t="shared" si="237"/>
        <v>25987</v>
      </c>
      <c r="AB105" s="96">
        <f t="shared" si="237"/>
        <v>20729</v>
      </c>
      <c r="AC105" s="96">
        <f t="shared" si="237"/>
        <v>23400</v>
      </c>
      <c r="AD105" s="96">
        <f t="shared" si="237"/>
        <v>29112</v>
      </c>
      <c r="AE105" s="96">
        <f t="shared" si="237"/>
        <v>20673</v>
      </c>
      <c r="AF105" s="96">
        <f t="shared" si="237"/>
        <v>20372</v>
      </c>
      <c r="AG105" s="96">
        <f t="shared" si="237"/>
        <v>28620</v>
      </c>
      <c r="AH105" s="96">
        <f t="shared" si="237"/>
        <v>20466</v>
      </c>
      <c r="AI105" s="96">
        <f t="shared" ref="AI105:BN105" si="238" xml:space="preserve"> AI23</f>
        <v>20598</v>
      </c>
      <c r="AJ105" s="96">
        <f t="shared" si="238"/>
        <v>31241</v>
      </c>
      <c r="AK105" s="96">
        <f t="shared" si="238"/>
        <v>20720</v>
      </c>
      <c r="AL105" s="96">
        <f t="shared" si="238"/>
        <v>20442</v>
      </c>
      <c r="AM105" s="96">
        <f t="shared" si="238"/>
        <v>33171</v>
      </c>
      <c r="AN105" s="96">
        <f t="shared" si="238"/>
        <v>21800</v>
      </c>
      <c r="AO105" s="96">
        <f t="shared" si="238"/>
        <v>22127</v>
      </c>
      <c r="AP105" s="96">
        <f t="shared" si="238"/>
        <v>36836</v>
      </c>
      <c r="AQ105" s="96">
        <f t="shared" si="238"/>
        <v>24180</v>
      </c>
      <c r="AR105" s="96">
        <f t="shared" si="238"/>
        <v>21757</v>
      </c>
      <c r="AS105" s="96">
        <f t="shared" si="238"/>
        <v>33230</v>
      </c>
      <c r="AT105" s="96">
        <f t="shared" si="238"/>
        <v>22216</v>
      </c>
      <c r="AU105" s="96">
        <f t="shared" si="238"/>
        <v>22133</v>
      </c>
      <c r="AV105" s="96">
        <f t="shared" si="238"/>
        <v>32824</v>
      </c>
      <c r="AW105" s="96">
        <f t="shared" si="238"/>
        <v>22014</v>
      </c>
      <c r="AX105" s="96">
        <f t="shared" si="238"/>
        <v>22110</v>
      </c>
      <c r="AY105" s="96">
        <f t="shared" si="238"/>
        <v>33794</v>
      </c>
      <c r="AZ105" s="96">
        <f t="shared" si="238"/>
        <v>23021</v>
      </c>
      <c r="BA105" s="96">
        <f t="shared" si="238"/>
        <v>23034</v>
      </c>
      <c r="BB105" s="96">
        <f t="shared" si="238"/>
        <v>28622</v>
      </c>
      <c r="BC105" s="96">
        <f t="shared" si="238"/>
        <v>23047</v>
      </c>
      <c r="BD105" s="96">
        <f t="shared" si="238"/>
        <v>23461</v>
      </c>
      <c r="BE105" s="96">
        <f t="shared" si="238"/>
        <v>36299</v>
      </c>
      <c r="BF105" s="96">
        <f t="shared" si="238"/>
        <v>23416</v>
      </c>
      <c r="BG105" s="96">
        <f t="shared" si="238"/>
        <v>23198</v>
      </c>
      <c r="BH105" s="96">
        <f t="shared" si="238"/>
        <v>35917</v>
      </c>
      <c r="BI105" s="96">
        <f t="shared" si="238"/>
        <v>23368</v>
      </c>
      <c r="BJ105" s="96">
        <f t="shared" si="238"/>
        <v>23239</v>
      </c>
      <c r="BK105" s="96">
        <f t="shared" si="238"/>
        <v>37758</v>
      </c>
      <c r="BL105" s="96">
        <f t="shared" si="238"/>
        <v>27147</v>
      </c>
      <c r="BM105" s="96">
        <f t="shared" si="238"/>
        <v>26944</v>
      </c>
      <c r="BN105" s="96">
        <f t="shared" si="238"/>
        <v>40145</v>
      </c>
      <c r="BO105" s="96">
        <f t="shared" ref="BO105:CT105" si="239" xml:space="preserve"> BO23</f>
        <v>30235</v>
      </c>
      <c r="BP105" s="96">
        <f t="shared" si="239"/>
        <v>27143</v>
      </c>
      <c r="BQ105" s="96">
        <f t="shared" si="239"/>
        <v>32716</v>
      </c>
      <c r="BR105" s="96">
        <f t="shared" si="239"/>
        <v>30933</v>
      </c>
      <c r="BS105" s="96">
        <f t="shared" si="239"/>
        <v>27143</v>
      </c>
      <c r="BT105" s="96">
        <f t="shared" si="239"/>
        <v>36846</v>
      </c>
      <c r="BU105" s="96">
        <f t="shared" si="239"/>
        <v>27118</v>
      </c>
      <c r="BV105" s="96">
        <f t="shared" si="239"/>
        <v>27118</v>
      </c>
      <c r="BW105" s="96">
        <f t="shared" si="239"/>
        <v>36659</v>
      </c>
      <c r="BX105" s="96">
        <f t="shared" si="239"/>
        <v>28495</v>
      </c>
      <c r="BY105" s="96">
        <f t="shared" si="239"/>
        <v>28397</v>
      </c>
      <c r="BZ105" s="96">
        <f t="shared" si="239"/>
        <v>35128</v>
      </c>
      <c r="CA105" s="96">
        <f t="shared" si="239"/>
        <v>28227</v>
      </c>
      <c r="CB105" s="96">
        <f t="shared" si="239"/>
        <v>28323</v>
      </c>
      <c r="CC105" s="96">
        <f t="shared" si="239"/>
        <v>34127</v>
      </c>
      <c r="CD105" s="96">
        <f t="shared" si="239"/>
        <v>28436</v>
      </c>
      <c r="CE105" s="96">
        <f t="shared" si="239"/>
        <v>28666</v>
      </c>
      <c r="CF105" s="96">
        <f t="shared" si="239"/>
        <v>38993</v>
      </c>
      <c r="CG105" s="96">
        <f t="shared" si="239"/>
        <v>28485</v>
      </c>
      <c r="CH105" s="96">
        <f t="shared" si="239"/>
        <v>28255</v>
      </c>
      <c r="CI105" s="96">
        <f t="shared" si="239"/>
        <v>43031</v>
      </c>
      <c r="CJ105" s="96">
        <f t="shared" si="239"/>
        <v>29700</v>
      </c>
      <c r="CK105" s="96">
        <f t="shared" si="239"/>
        <v>29515</v>
      </c>
      <c r="CL105" s="96">
        <f t="shared" si="239"/>
        <v>38494</v>
      </c>
      <c r="CM105" s="96">
        <f t="shared" si="239"/>
        <v>34551</v>
      </c>
      <c r="CN105" s="96">
        <f t="shared" si="239"/>
        <v>29563</v>
      </c>
      <c r="CO105" s="96">
        <f t="shared" si="239"/>
        <v>44031</v>
      </c>
      <c r="CP105" s="96">
        <f t="shared" si="239"/>
        <v>29594</v>
      </c>
      <c r="CQ105" s="96">
        <f t="shared" si="239"/>
        <v>29757</v>
      </c>
      <c r="CR105" s="96">
        <f t="shared" si="239"/>
        <v>43662</v>
      </c>
      <c r="CS105" s="96">
        <f t="shared" si="239"/>
        <v>29828</v>
      </c>
      <c r="CT105" s="96">
        <f t="shared" si="239"/>
        <v>79948</v>
      </c>
      <c r="CU105" s="96">
        <f t="shared" ref="CU105:DD105" si="240" xml:space="preserve"> CU23</f>
        <v>56645</v>
      </c>
      <c r="CV105" s="96">
        <f t="shared" si="240"/>
        <v>51741</v>
      </c>
      <c r="CW105" s="96">
        <f t="shared" si="240"/>
        <v>34708</v>
      </c>
      <c r="CX105" s="96">
        <f t="shared" si="240"/>
        <v>29948</v>
      </c>
      <c r="CY105" s="96">
        <f t="shared" si="240"/>
        <v>31645</v>
      </c>
      <c r="CZ105" s="96">
        <f t="shared" si="240"/>
        <v>49074</v>
      </c>
      <c r="DA105" s="96">
        <f t="shared" si="240"/>
        <v>29948</v>
      </c>
      <c r="DB105" s="96">
        <f t="shared" si="240"/>
        <v>31645</v>
      </c>
      <c r="DC105" s="96">
        <f t="shared" si="240"/>
        <v>49074</v>
      </c>
      <c r="DD105" s="96">
        <f t="shared" si="240"/>
        <v>51741</v>
      </c>
      <c r="DE105" s="15"/>
      <c r="DF105" s="16"/>
    </row>
    <row r="106" spans="1:110" x14ac:dyDescent="0.25">
      <c r="A106" s="17" t="s">
        <v>54</v>
      </c>
      <c r="B106" s="96"/>
      <c r="C106" s="96">
        <f t="shared" ref="C106:AH106" si="241" xml:space="preserve"> C35</f>
        <v>0</v>
      </c>
      <c r="D106" s="96">
        <f t="shared" si="241"/>
        <v>0</v>
      </c>
      <c r="E106" s="96">
        <f t="shared" si="241"/>
        <v>0</v>
      </c>
      <c r="F106" s="96">
        <f t="shared" si="241"/>
        <v>0</v>
      </c>
      <c r="G106" s="96">
        <f t="shared" si="241"/>
        <v>0</v>
      </c>
      <c r="H106" s="96">
        <f t="shared" si="241"/>
        <v>0</v>
      </c>
      <c r="I106" s="96">
        <f t="shared" si="241"/>
        <v>0</v>
      </c>
      <c r="J106" s="96">
        <f t="shared" si="241"/>
        <v>0</v>
      </c>
      <c r="K106" s="96">
        <f t="shared" si="241"/>
        <v>0</v>
      </c>
      <c r="L106" s="96">
        <f t="shared" si="241"/>
        <v>0</v>
      </c>
      <c r="M106" s="96">
        <f t="shared" si="241"/>
        <v>0</v>
      </c>
      <c r="N106" s="96">
        <f t="shared" si="241"/>
        <v>0</v>
      </c>
      <c r="O106" s="96">
        <f t="shared" si="241"/>
        <v>0</v>
      </c>
      <c r="P106" s="96">
        <f t="shared" si="241"/>
        <v>4357</v>
      </c>
      <c r="Q106" s="96">
        <f t="shared" si="241"/>
        <v>0</v>
      </c>
      <c r="R106" s="96">
        <f t="shared" si="241"/>
        <v>0</v>
      </c>
      <c r="S106" s="96">
        <f t="shared" si="241"/>
        <v>0</v>
      </c>
      <c r="T106" s="96">
        <f t="shared" si="241"/>
        <v>17315</v>
      </c>
      <c r="U106" s="96">
        <f t="shared" si="241"/>
        <v>0</v>
      </c>
      <c r="V106" s="96">
        <f t="shared" si="241"/>
        <v>13428</v>
      </c>
      <c r="W106" s="96">
        <f t="shared" si="241"/>
        <v>62535</v>
      </c>
      <c r="X106" s="96">
        <f t="shared" si="241"/>
        <v>0</v>
      </c>
      <c r="Y106" s="96">
        <f t="shared" si="241"/>
        <v>0</v>
      </c>
      <c r="Z106" s="96">
        <f t="shared" si="241"/>
        <v>0</v>
      </c>
      <c r="AA106" s="96">
        <f t="shared" si="241"/>
        <v>0</v>
      </c>
      <c r="AB106" s="96">
        <f t="shared" si="241"/>
        <v>4302</v>
      </c>
      <c r="AC106" s="96">
        <f t="shared" si="241"/>
        <v>19011</v>
      </c>
      <c r="AD106" s="96">
        <f t="shared" si="241"/>
        <v>0</v>
      </c>
      <c r="AE106" s="96">
        <f t="shared" si="241"/>
        <v>0</v>
      </c>
      <c r="AF106" s="96">
        <f t="shared" si="241"/>
        <v>0</v>
      </c>
      <c r="AG106" s="96">
        <f t="shared" si="241"/>
        <v>0</v>
      </c>
      <c r="AH106" s="96">
        <f t="shared" si="241"/>
        <v>0</v>
      </c>
      <c r="AI106" s="96">
        <f t="shared" ref="AI106:BN106" si="242" xml:space="preserve"> AI35</f>
        <v>0</v>
      </c>
      <c r="AJ106" s="96">
        <f t="shared" si="242"/>
        <v>0</v>
      </c>
      <c r="AK106" s="96">
        <f t="shared" si="242"/>
        <v>0</v>
      </c>
      <c r="AL106" s="96">
        <f t="shared" si="242"/>
        <v>0</v>
      </c>
      <c r="AM106" s="96">
        <f t="shared" si="242"/>
        <v>42995</v>
      </c>
      <c r="AN106" s="96">
        <f t="shared" si="242"/>
        <v>71369</v>
      </c>
      <c r="AO106" s="96">
        <f t="shared" si="242"/>
        <v>0</v>
      </c>
      <c r="AP106" s="96">
        <f t="shared" si="242"/>
        <v>0</v>
      </c>
      <c r="AQ106" s="96">
        <f t="shared" si="242"/>
        <v>0</v>
      </c>
      <c r="AR106" s="96">
        <f t="shared" si="242"/>
        <v>0</v>
      </c>
      <c r="AS106" s="96">
        <f t="shared" si="242"/>
        <v>0</v>
      </c>
      <c r="AT106" s="96">
        <f t="shared" si="242"/>
        <v>0</v>
      </c>
      <c r="AU106" s="96">
        <f t="shared" si="242"/>
        <v>0</v>
      </c>
      <c r="AV106" s="96">
        <f t="shared" si="242"/>
        <v>0</v>
      </c>
      <c r="AW106" s="96">
        <f t="shared" si="242"/>
        <v>0</v>
      </c>
      <c r="AX106" s="96">
        <f t="shared" si="242"/>
        <v>0</v>
      </c>
      <c r="AY106" s="96">
        <f t="shared" si="242"/>
        <v>0</v>
      </c>
      <c r="AZ106" s="96">
        <f t="shared" si="242"/>
        <v>0</v>
      </c>
      <c r="BA106" s="96">
        <f t="shared" si="242"/>
        <v>0</v>
      </c>
      <c r="BB106" s="96">
        <f t="shared" si="242"/>
        <v>0</v>
      </c>
      <c r="BC106" s="96">
        <f t="shared" si="242"/>
        <v>0</v>
      </c>
      <c r="BD106" s="96">
        <f t="shared" si="242"/>
        <v>0</v>
      </c>
      <c r="BE106" s="96">
        <f t="shared" si="242"/>
        <v>59662</v>
      </c>
      <c r="BF106" s="96">
        <f t="shared" si="242"/>
        <v>0</v>
      </c>
      <c r="BG106" s="96">
        <f t="shared" si="242"/>
        <v>0</v>
      </c>
      <c r="BH106" s="96">
        <f t="shared" si="242"/>
        <v>0</v>
      </c>
      <c r="BI106" s="96">
        <f t="shared" si="242"/>
        <v>0</v>
      </c>
      <c r="BJ106" s="96">
        <f t="shared" si="242"/>
        <v>0</v>
      </c>
      <c r="BK106" s="96">
        <f t="shared" si="242"/>
        <v>0</v>
      </c>
      <c r="BL106" s="96">
        <f t="shared" si="242"/>
        <v>0</v>
      </c>
      <c r="BM106" s="96">
        <f t="shared" si="242"/>
        <v>0</v>
      </c>
      <c r="BN106" s="96">
        <f t="shared" si="242"/>
        <v>0</v>
      </c>
      <c r="BO106" s="96">
        <f t="shared" ref="BO106:CT106" si="243" xml:space="preserve"> BO35</f>
        <v>0</v>
      </c>
      <c r="BP106" s="96">
        <f t="shared" si="243"/>
        <v>0</v>
      </c>
      <c r="BQ106" s="96">
        <f t="shared" si="243"/>
        <v>0</v>
      </c>
      <c r="BR106" s="96">
        <f t="shared" si="243"/>
        <v>0</v>
      </c>
      <c r="BS106" s="96">
        <f t="shared" si="243"/>
        <v>0</v>
      </c>
      <c r="BT106" s="96">
        <f t="shared" si="243"/>
        <v>0</v>
      </c>
      <c r="BU106" s="96">
        <f t="shared" si="243"/>
        <v>0</v>
      </c>
      <c r="BV106" s="96">
        <f t="shared" si="243"/>
        <v>0</v>
      </c>
      <c r="BW106" s="96">
        <f t="shared" si="243"/>
        <v>0</v>
      </c>
      <c r="BX106" s="96">
        <f t="shared" si="243"/>
        <v>0</v>
      </c>
      <c r="BY106" s="96">
        <f t="shared" si="243"/>
        <v>0</v>
      </c>
      <c r="BZ106" s="96">
        <f t="shared" si="243"/>
        <v>0</v>
      </c>
      <c r="CA106" s="96">
        <f t="shared" si="243"/>
        <v>0</v>
      </c>
      <c r="CB106" s="96">
        <f t="shared" si="243"/>
        <v>0</v>
      </c>
      <c r="CC106" s="96">
        <f t="shared" si="243"/>
        <v>0</v>
      </c>
      <c r="CD106" s="96">
        <f t="shared" si="243"/>
        <v>0</v>
      </c>
      <c r="CE106" s="96">
        <f t="shared" si="243"/>
        <v>0</v>
      </c>
      <c r="CF106" s="96">
        <f t="shared" si="243"/>
        <v>0</v>
      </c>
      <c r="CG106" s="96">
        <f t="shared" si="243"/>
        <v>0</v>
      </c>
      <c r="CH106" s="96">
        <f t="shared" si="243"/>
        <v>0</v>
      </c>
      <c r="CI106" s="96">
        <f t="shared" si="243"/>
        <v>0</v>
      </c>
      <c r="CJ106" s="96">
        <f t="shared" si="243"/>
        <v>0</v>
      </c>
      <c r="CK106" s="96">
        <f t="shared" si="243"/>
        <v>0</v>
      </c>
      <c r="CL106" s="96">
        <f t="shared" si="243"/>
        <v>0</v>
      </c>
      <c r="CM106" s="96">
        <f t="shared" si="243"/>
        <v>0</v>
      </c>
      <c r="CN106" s="96">
        <f t="shared" si="243"/>
        <v>0</v>
      </c>
      <c r="CO106" s="96">
        <f t="shared" si="243"/>
        <v>0</v>
      </c>
      <c r="CP106" s="96">
        <f t="shared" si="243"/>
        <v>0</v>
      </c>
      <c r="CQ106" s="96">
        <f t="shared" si="243"/>
        <v>0</v>
      </c>
      <c r="CR106" s="96">
        <f t="shared" si="243"/>
        <v>0</v>
      </c>
      <c r="CS106" s="96">
        <f t="shared" si="243"/>
        <v>0</v>
      </c>
      <c r="CT106" s="96">
        <f t="shared" si="243"/>
        <v>0</v>
      </c>
      <c r="CU106" s="96">
        <f t="shared" ref="CU106:DD106" si="244" xml:space="preserve"> CU35</f>
        <v>0</v>
      </c>
      <c r="CV106" s="96">
        <f t="shared" si="244"/>
        <v>0</v>
      </c>
      <c r="CW106" s="96">
        <f t="shared" si="244"/>
        <v>0</v>
      </c>
      <c r="CX106" s="96">
        <f t="shared" si="244"/>
        <v>7500</v>
      </c>
      <c r="CY106" s="96">
        <f t="shared" si="244"/>
        <v>0</v>
      </c>
      <c r="CZ106" s="96">
        <f t="shared" si="244"/>
        <v>0</v>
      </c>
      <c r="DA106" s="96">
        <f t="shared" si="244"/>
        <v>0</v>
      </c>
      <c r="DB106" s="96">
        <f t="shared" si="244"/>
        <v>0</v>
      </c>
      <c r="DC106" s="96">
        <f t="shared" si="244"/>
        <v>0</v>
      </c>
      <c r="DD106" s="96">
        <f t="shared" si="244"/>
        <v>0</v>
      </c>
      <c r="DE106" s="15"/>
      <c r="DF106" s="16"/>
    </row>
    <row r="107" spans="1:110" x14ac:dyDescent="0.25">
      <c r="A107" s="17" t="s">
        <v>55</v>
      </c>
      <c r="B107" s="96"/>
      <c r="C107" s="96">
        <f t="shared" ref="C107:AH107" si="245" xml:space="preserve"> C44</f>
        <v>0</v>
      </c>
      <c r="D107" s="96">
        <f t="shared" si="245"/>
        <v>0</v>
      </c>
      <c r="E107" s="96">
        <f t="shared" si="245"/>
        <v>0</v>
      </c>
      <c r="F107" s="96">
        <f t="shared" si="245"/>
        <v>0</v>
      </c>
      <c r="G107" s="96">
        <f t="shared" si="245"/>
        <v>490</v>
      </c>
      <c r="H107" s="96">
        <f t="shared" si="245"/>
        <v>5298</v>
      </c>
      <c r="I107" s="96">
        <f t="shared" si="245"/>
        <v>5071</v>
      </c>
      <c r="J107" s="96">
        <f t="shared" si="245"/>
        <v>5512</v>
      </c>
      <c r="K107" s="96">
        <f t="shared" si="245"/>
        <v>4244</v>
      </c>
      <c r="L107" s="96">
        <f t="shared" si="245"/>
        <v>6625</v>
      </c>
      <c r="M107" s="96">
        <f t="shared" si="245"/>
        <v>4728</v>
      </c>
      <c r="N107" s="96">
        <f t="shared" si="245"/>
        <v>3813</v>
      </c>
      <c r="O107" s="96">
        <f t="shared" si="245"/>
        <v>15089</v>
      </c>
      <c r="P107" s="96">
        <f t="shared" si="245"/>
        <v>16190</v>
      </c>
      <c r="Q107" s="96">
        <f t="shared" si="245"/>
        <v>14639</v>
      </c>
      <c r="R107" s="96">
        <f t="shared" si="245"/>
        <v>13553</v>
      </c>
      <c r="S107" s="96">
        <f t="shared" si="245"/>
        <v>13198</v>
      </c>
      <c r="T107" s="96">
        <f t="shared" si="245"/>
        <v>13277</v>
      </c>
      <c r="U107" s="96">
        <f t="shared" si="245"/>
        <v>12662</v>
      </c>
      <c r="V107" s="96">
        <f t="shared" si="245"/>
        <v>14449</v>
      </c>
      <c r="W107" s="96">
        <f t="shared" si="245"/>
        <v>14844</v>
      </c>
      <c r="X107" s="96">
        <f t="shared" si="245"/>
        <v>14711</v>
      </c>
      <c r="Y107" s="96">
        <f t="shared" si="245"/>
        <v>13922</v>
      </c>
      <c r="Z107" s="96">
        <f t="shared" si="245"/>
        <v>14973</v>
      </c>
      <c r="AA107" s="96">
        <f t="shared" si="245"/>
        <v>13951</v>
      </c>
      <c r="AB107" s="96">
        <f t="shared" si="245"/>
        <v>15931</v>
      </c>
      <c r="AC107" s="96">
        <f t="shared" si="245"/>
        <v>12903</v>
      </c>
      <c r="AD107" s="96">
        <f t="shared" si="245"/>
        <v>14076</v>
      </c>
      <c r="AE107" s="96">
        <f t="shared" si="245"/>
        <v>13758</v>
      </c>
      <c r="AF107" s="96">
        <f t="shared" si="245"/>
        <v>15652</v>
      </c>
      <c r="AG107" s="96">
        <f t="shared" si="245"/>
        <v>14320</v>
      </c>
      <c r="AH107" s="96">
        <f t="shared" si="245"/>
        <v>14232</v>
      </c>
      <c r="AI107" s="96">
        <f t="shared" ref="AI107:BN107" si="246" xml:space="preserve"> AI44</f>
        <v>12459</v>
      </c>
      <c r="AJ107" s="96">
        <f t="shared" si="246"/>
        <v>13147</v>
      </c>
      <c r="AK107" s="96">
        <f t="shared" si="246"/>
        <v>13024</v>
      </c>
      <c r="AL107" s="96">
        <f t="shared" si="246"/>
        <v>15053</v>
      </c>
      <c r="AM107" s="96">
        <f t="shared" si="246"/>
        <v>14397</v>
      </c>
      <c r="AN107" s="96">
        <f t="shared" si="246"/>
        <v>13365</v>
      </c>
      <c r="AO107" s="96">
        <f t="shared" si="246"/>
        <v>52711</v>
      </c>
      <c r="AP107" s="96">
        <f t="shared" si="246"/>
        <v>14915</v>
      </c>
      <c r="AQ107" s="96">
        <f t="shared" si="246"/>
        <v>7209</v>
      </c>
      <c r="AR107" s="96">
        <f t="shared" si="246"/>
        <v>7277</v>
      </c>
      <c r="AS107" s="96">
        <f t="shared" si="246"/>
        <v>8467</v>
      </c>
      <c r="AT107" s="96">
        <f t="shared" si="246"/>
        <v>7179</v>
      </c>
      <c r="AU107" s="96">
        <f t="shared" si="246"/>
        <v>7322</v>
      </c>
      <c r="AV107" s="96">
        <f t="shared" si="246"/>
        <v>8691</v>
      </c>
      <c r="AW107" s="96">
        <f t="shared" si="246"/>
        <v>6657</v>
      </c>
      <c r="AX107" s="96">
        <f t="shared" si="246"/>
        <v>7500</v>
      </c>
      <c r="AY107" s="96">
        <f t="shared" si="246"/>
        <v>7786</v>
      </c>
      <c r="AZ107" s="96">
        <f t="shared" si="246"/>
        <v>6435</v>
      </c>
      <c r="BA107" s="96">
        <f t="shared" si="246"/>
        <v>6470</v>
      </c>
      <c r="BB107" s="96">
        <f t="shared" si="246"/>
        <v>7385</v>
      </c>
      <c r="BC107" s="96">
        <f t="shared" si="246"/>
        <v>6718</v>
      </c>
      <c r="BD107" s="96">
        <f t="shared" si="246"/>
        <v>7455</v>
      </c>
      <c r="BE107" s="96">
        <f t="shared" si="246"/>
        <v>7903</v>
      </c>
      <c r="BF107" s="96">
        <f t="shared" si="246"/>
        <v>5051</v>
      </c>
      <c r="BG107" s="96">
        <f t="shared" si="246"/>
        <v>4591</v>
      </c>
      <c r="BH107" s="96">
        <f t="shared" si="246"/>
        <v>5352</v>
      </c>
      <c r="BI107" s="96">
        <f t="shared" si="246"/>
        <v>3683</v>
      </c>
      <c r="BJ107" s="96">
        <f t="shared" si="246"/>
        <v>5838</v>
      </c>
      <c r="BK107" s="96">
        <f t="shared" si="246"/>
        <v>5484</v>
      </c>
      <c r="BL107" s="96">
        <f t="shared" si="246"/>
        <v>3904</v>
      </c>
      <c r="BM107" s="96">
        <f t="shared" si="246"/>
        <v>5377</v>
      </c>
      <c r="BN107" s="96">
        <f t="shared" si="246"/>
        <v>4114</v>
      </c>
      <c r="BO107" s="96">
        <f t="shared" ref="BO107:CT107" si="247" xml:space="preserve"> BO44</f>
        <v>41162</v>
      </c>
      <c r="BP107" s="96">
        <f t="shared" si="247"/>
        <v>3834</v>
      </c>
      <c r="BQ107" s="96">
        <f t="shared" si="247"/>
        <v>7328</v>
      </c>
      <c r="BR107" s="96">
        <f t="shared" si="247"/>
        <v>3923</v>
      </c>
      <c r="BS107" s="96">
        <f t="shared" si="247"/>
        <v>4385</v>
      </c>
      <c r="BT107" s="96">
        <f t="shared" si="247"/>
        <v>5017</v>
      </c>
      <c r="BU107" s="96">
        <f t="shared" si="247"/>
        <v>0</v>
      </c>
      <c r="BV107" s="96">
        <f t="shared" si="247"/>
        <v>0</v>
      </c>
      <c r="BW107" s="96">
        <f t="shared" si="247"/>
        <v>0</v>
      </c>
      <c r="BX107" s="96">
        <f t="shared" si="247"/>
        <v>810</v>
      </c>
      <c r="BY107" s="96">
        <f t="shared" si="247"/>
        <v>0</v>
      </c>
      <c r="BZ107" s="96">
        <f t="shared" si="247"/>
        <v>0</v>
      </c>
      <c r="CA107" s="96">
        <f t="shared" si="247"/>
        <v>0</v>
      </c>
      <c r="CB107" s="96">
        <f t="shared" si="247"/>
        <v>0</v>
      </c>
      <c r="CC107" s="96">
        <f t="shared" si="247"/>
        <v>0</v>
      </c>
      <c r="CD107" s="96">
        <f t="shared" si="247"/>
        <v>0</v>
      </c>
      <c r="CE107" s="96">
        <f t="shared" si="247"/>
        <v>0</v>
      </c>
      <c r="CF107" s="96">
        <f t="shared" si="247"/>
        <v>0</v>
      </c>
      <c r="CG107" s="96">
        <f t="shared" si="247"/>
        <v>1242</v>
      </c>
      <c r="CH107" s="96">
        <f t="shared" si="247"/>
        <v>408</v>
      </c>
      <c r="CI107" s="96">
        <f t="shared" si="247"/>
        <v>981</v>
      </c>
      <c r="CJ107" s="96">
        <f t="shared" si="247"/>
        <v>0</v>
      </c>
      <c r="CK107" s="96">
        <f t="shared" si="247"/>
        <v>0</v>
      </c>
      <c r="CL107" s="96">
        <f t="shared" si="247"/>
        <v>0</v>
      </c>
      <c r="CM107" s="96">
        <f t="shared" si="247"/>
        <v>830</v>
      </c>
      <c r="CN107" s="96">
        <f t="shared" si="247"/>
        <v>0</v>
      </c>
      <c r="CO107" s="96">
        <f t="shared" si="247"/>
        <v>0</v>
      </c>
      <c r="CP107" s="96">
        <f t="shared" si="247"/>
        <v>388</v>
      </c>
      <c r="CQ107" s="96">
        <f t="shared" si="247"/>
        <v>0</v>
      </c>
      <c r="CR107" s="96">
        <f t="shared" si="247"/>
        <v>0</v>
      </c>
      <c r="CS107" s="96">
        <f t="shared" si="247"/>
        <v>242</v>
      </c>
      <c r="CT107" s="96">
        <f t="shared" si="247"/>
        <v>0</v>
      </c>
      <c r="CU107" s="96">
        <f t="shared" ref="CU107:DD107" si="248" xml:space="preserve"> CU44</f>
        <v>0</v>
      </c>
      <c r="CV107" s="96">
        <f t="shared" si="248"/>
        <v>0</v>
      </c>
      <c r="CW107" s="96">
        <f t="shared" si="248"/>
        <v>0</v>
      </c>
      <c r="CX107" s="96">
        <f t="shared" si="248"/>
        <v>0</v>
      </c>
      <c r="CY107" s="96">
        <f t="shared" si="248"/>
        <v>0</v>
      </c>
      <c r="CZ107" s="96">
        <f t="shared" si="248"/>
        <v>0</v>
      </c>
      <c r="DA107" s="96">
        <f t="shared" si="248"/>
        <v>0</v>
      </c>
      <c r="DB107" s="96">
        <f t="shared" si="248"/>
        <v>0</v>
      </c>
      <c r="DC107" s="96">
        <f t="shared" si="248"/>
        <v>0</v>
      </c>
      <c r="DD107" s="96">
        <f t="shared" si="248"/>
        <v>0</v>
      </c>
      <c r="DE107" s="15"/>
      <c r="DF107" s="16"/>
    </row>
    <row r="108" spans="1:110" x14ac:dyDescent="0.25">
      <c r="A108" s="17" t="s">
        <v>56</v>
      </c>
      <c r="B108" s="96"/>
      <c r="C108" s="96">
        <f t="shared" ref="C108:AH108" si="249" xml:space="preserve"> C46</f>
        <v>27746</v>
      </c>
      <c r="D108" s="96">
        <f t="shared" si="249"/>
        <v>18384</v>
      </c>
      <c r="E108" s="96">
        <f t="shared" si="249"/>
        <v>24808</v>
      </c>
      <c r="F108" s="96">
        <f t="shared" si="249"/>
        <v>27659</v>
      </c>
      <c r="G108" s="96">
        <f t="shared" si="249"/>
        <v>18912</v>
      </c>
      <c r="H108" s="96">
        <f t="shared" si="249"/>
        <v>23742</v>
      </c>
      <c r="I108" s="96">
        <f t="shared" si="249"/>
        <v>35421</v>
      </c>
      <c r="J108" s="96">
        <f t="shared" si="249"/>
        <v>23942</v>
      </c>
      <c r="K108" s="96">
        <f t="shared" si="249"/>
        <v>47740</v>
      </c>
      <c r="L108" s="96">
        <f t="shared" si="249"/>
        <v>53086</v>
      </c>
      <c r="M108" s="96">
        <f t="shared" si="249"/>
        <v>68146</v>
      </c>
      <c r="N108" s="96">
        <f t="shared" si="249"/>
        <v>41973</v>
      </c>
      <c r="O108" s="96">
        <f t="shared" si="249"/>
        <v>59294</v>
      </c>
      <c r="P108" s="96">
        <f t="shared" si="249"/>
        <v>52157</v>
      </c>
      <c r="Q108" s="96">
        <f t="shared" si="249"/>
        <v>44755</v>
      </c>
      <c r="R108" s="96">
        <f t="shared" si="249"/>
        <v>47775</v>
      </c>
      <c r="S108" s="96">
        <f t="shared" si="249"/>
        <v>44588</v>
      </c>
      <c r="T108" s="96">
        <f t="shared" si="249"/>
        <v>68033</v>
      </c>
      <c r="U108" s="96">
        <f t="shared" si="249"/>
        <v>51971</v>
      </c>
      <c r="V108" s="96">
        <f t="shared" si="249"/>
        <v>59470</v>
      </c>
      <c r="W108" s="96">
        <f t="shared" si="249"/>
        <v>106550</v>
      </c>
      <c r="X108" s="96">
        <f t="shared" si="249"/>
        <v>42153</v>
      </c>
      <c r="Y108" s="96">
        <f t="shared" si="249"/>
        <v>33526</v>
      </c>
      <c r="Z108" s="96">
        <f t="shared" si="249"/>
        <v>34204</v>
      </c>
      <c r="AA108" s="96">
        <f t="shared" si="249"/>
        <v>39938</v>
      </c>
      <c r="AB108" s="96">
        <f t="shared" si="249"/>
        <v>40962</v>
      </c>
      <c r="AC108" s="96">
        <f t="shared" si="249"/>
        <v>55314</v>
      </c>
      <c r="AD108" s="96">
        <f t="shared" si="249"/>
        <v>45630</v>
      </c>
      <c r="AE108" s="96">
        <f t="shared" si="249"/>
        <v>34431</v>
      </c>
      <c r="AF108" s="96">
        <f t="shared" si="249"/>
        <v>36024</v>
      </c>
      <c r="AG108" s="96">
        <f t="shared" si="249"/>
        <v>44440</v>
      </c>
      <c r="AH108" s="96">
        <f t="shared" si="249"/>
        <v>36198</v>
      </c>
      <c r="AI108" s="96">
        <f t="shared" ref="AI108:BN108" si="250" xml:space="preserve"> AI46</f>
        <v>34557</v>
      </c>
      <c r="AJ108" s="96">
        <f t="shared" si="250"/>
        <v>45888</v>
      </c>
      <c r="AK108" s="96">
        <f t="shared" si="250"/>
        <v>35244</v>
      </c>
      <c r="AL108" s="96">
        <f t="shared" si="250"/>
        <v>36995</v>
      </c>
      <c r="AM108" s="96">
        <f t="shared" si="250"/>
        <v>92063</v>
      </c>
      <c r="AN108" s="96">
        <f t="shared" si="250"/>
        <v>109228</v>
      </c>
      <c r="AO108" s="96">
        <f t="shared" si="250"/>
        <v>76338</v>
      </c>
      <c r="AP108" s="96">
        <f t="shared" si="250"/>
        <v>53251</v>
      </c>
      <c r="AQ108" s="96">
        <f t="shared" si="250"/>
        <v>32889</v>
      </c>
      <c r="AR108" s="96">
        <f t="shared" si="250"/>
        <v>30534</v>
      </c>
      <c r="AS108" s="96">
        <f t="shared" si="250"/>
        <v>43197</v>
      </c>
      <c r="AT108" s="96">
        <f t="shared" si="250"/>
        <v>30895</v>
      </c>
      <c r="AU108" s="96">
        <f t="shared" si="250"/>
        <v>30955</v>
      </c>
      <c r="AV108" s="96">
        <f t="shared" si="250"/>
        <v>43015</v>
      </c>
      <c r="AW108" s="96">
        <f t="shared" si="250"/>
        <v>30171</v>
      </c>
      <c r="AX108" s="96">
        <f t="shared" si="250"/>
        <v>31110</v>
      </c>
      <c r="AY108" s="96">
        <f t="shared" si="250"/>
        <v>43080</v>
      </c>
      <c r="AZ108" s="96">
        <f t="shared" si="250"/>
        <v>30956</v>
      </c>
      <c r="BA108" s="96">
        <f t="shared" si="250"/>
        <v>31004</v>
      </c>
      <c r="BB108" s="96">
        <f t="shared" si="250"/>
        <v>37507</v>
      </c>
      <c r="BC108" s="96">
        <f t="shared" si="250"/>
        <v>31265</v>
      </c>
      <c r="BD108" s="96">
        <f t="shared" si="250"/>
        <v>42416</v>
      </c>
      <c r="BE108" s="96">
        <f t="shared" si="250"/>
        <v>105364</v>
      </c>
      <c r="BF108" s="96">
        <f t="shared" si="250"/>
        <v>29967</v>
      </c>
      <c r="BG108" s="96">
        <f t="shared" si="250"/>
        <v>29289</v>
      </c>
      <c r="BH108" s="96">
        <f t="shared" si="250"/>
        <v>42769</v>
      </c>
      <c r="BI108" s="96">
        <f t="shared" si="250"/>
        <v>28551</v>
      </c>
      <c r="BJ108" s="96">
        <f t="shared" si="250"/>
        <v>30577</v>
      </c>
      <c r="BK108" s="96">
        <f t="shared" si="250"/>
        <v>44742</v>
      </c>
      <c r="BL108" s="96">
        <f t="shared" si="250"/>
        <v>32551</v>
      </c>
      <c r="BM108" s="96">
        <f t="shared" si="250"/>
        <v>90012</v>
      </c>
      <c r="BN108" s="96">
        <f t="shared" si="250"/>
        <v>45759</v>
      </c>
      <c r="BO108" s="96">
        <f t="shared" ref="BO108:CT108" si="251" xml:space="preserve"> BO46</f>
        <v>72897</v>
      </c>
      <c r="BP108" s="96">
        <f t="shared" si="251"/>
        <v>32477</v>
      </c>
      <c r="BQ108" s="96">
        <f t="shared" si="251"/>
        <v>41544</v>
      </c>
      <c r="BR108" s="96">
        <f t="shared" si="251"/>
        <v>118475</v>
      </c>
      <c r="BS108" s="96">
        <f t="shared" si="251"/>
        <v>33028</v>
      </c>
      <c r="BT108" s="96">
        <f t="shared" si="251"/>
        <v>45922</v>
      </c>
      <c r="BU108" s="96">
        <f t="shared" si="251"/>
        <v>31616</v>
      </c>
      <c r="BV108" s="96">
        <f t="shared" si="251"/>
        <v>28618</v>
      </c>
      <c r="BW108" s="96">
        <f t="shared" si="251"/>
        <v>182704</v>
      </c>
      <c r="BX108" s="96">
        <f t="shared" si="251"/>
        <v>33372</v>
      </c>
      <c r="BY108" s="96">
        <f t="shared" si="251"/>
        <v>29897</v>
      </c>
      <c r="BZ108" s="96">
        <f t="shared" si="251"/>
        <v>37891</v>
      </c>
      <c r="CA108" s="96">
        <f t="shared" si="251"/>
        <v>29727</v>
      </c>
      <c r="CB108" s="96">
        <f t="shared" si="251"/>
        <v>29823</v>
      </c>
      <c r="CC108" s="96">
        <f t="shared" si="251"/>
        <v>36890</v>
      </c>
      <c r="CD108" s="96">
        <f t="shared" si="251"/>
        <v>29936</v>
      </c>
      <c r="CE108" s="96">
        <f t="shared" si="251"/>
        <v>30166</v>
      </c>
      <c r="CF108" s="96">
        <f t="shared" si="251"/>
        <v>42874</v>
      </c>
      <c r="CG108" s="96">
        <f t="shared" si="251"/>
        <v>31227</v>
      </c>
      <c r="CH108" s="96">
        <f t="shared" si="251"/>
        <v>30163</v>
      </c>
      <c r="CI108" s="96">
        <f t="shared" si="251"/>
        <v>45512</v>
      </c>
      <c r="CJ108" s="96">
        <f t="shared" si="251"/>
        <v>31799</v>
      </c>
      <c r="CK108" s="96">
        <f t="shared" si="251"/>
        <v>29515</v>
      </c>
      <c r="CL108" s="96">
        <f t="shared" si="251"/>
        <v>38494</v>
      </c>
      <c r="CM108" s="96">
        <f t="shared" si="251"/>
        <v>35381</v>
      </c>
      <c r="CN108" s="96">
        <f t="shared" si="251"/>
        <v>29563</v>
      </c>
      <c r="CO108" s="96">
        <f t="shared" si="251"/>
        <v>44031</v>
      </c>
      <c r="CP108" s="96">
        <f t="shared" si="251"/>
        <v>29982</v>
      </c>
      <c r="CQ108" s="96">
        <f t="shared" si="251"/>
        <v>29757</v>
      </c>
      <c r="CR108" s="96">
        <f t="shared" si="251"/>
        <v>43662</v>
      </c>
      <c r="CS108" s="96">
        <f t="shared" si="251"/>
        <v>30070</v>
      </c>
      <c r="CT108" s="96">
        <f t="shared" si="251"/>
        <v>79948</v>
      </c>
      <c r="CU108" s="96">
        <f t="shared" ref="CU108:DD108" si="252" xml:space="preserve"> CU46</f>
        <v>67007</v>
      </c>
      <c r="CV108" s="96">
        <f t="shared" si="252"/>
        <v>51741</v>
      </c>
      <c r="CW108" s="96">
        <f t="shared" si="252"/>
        <v>34708</v>
      </c>
      <c r="CX108" s="96">
        <f t="shared" si="252"/>
        <v>37448</v>
      </c>
      <c r="CY108" s="96">
        <f t="shared" si="252"/>
        <v>31645</v>
      </c>
      <c r="CZ108" s="96">
        <f t="shared" si="252"/>
        <v>49074</v>
      </c>
      <c r="DA108" s="96">
        <f t="shared" si="252"/>
        <v>29948</v>
      </c>
      <c r="DB108" s="96">
        <f t="shared" si="252"/>
        <v>31645</v>
      </c>
      <c r="DC108" s="96">
        <f t="shared" si="252"/>
        <v>49074</v>
      </c>
      <c r="DD108" s="96">
        <f t="shared" si="252"/>
        <v>51741</v>
      </c>
      <c r="DE108" s="15"/>
      <c r="DF108" s="16"/>
    </row>
    <row r="109" spans="1:110" x14ac:dyDescent="0.25">
      <c r="A109" s="99" t="s">
        <v>22</v>
      </c>
      <c r="B109" s="101"/>
      <c r="C109" s="101">
        <f t="shared" ref="C109:AH109" si="253" xml:space="preserve"> C48</f>
        <v>177746</v>
      </c>
      <c r="D109" s="101">
        <f t="shared" si="253"/>
        <v>155049</v>
      </c>
      <c r="E109" s="101">
        <f t="shared" si="253"/>
        <v>135915</v>
      </c>
      <c r="F109" s="101">
        <f t="shared" si="253"/>
        <v>111726</v>
      </c>
      <c r="G109" s="101">
        <f t="shared" si="253"/>
        <v>96505</v>
      </c>
      <c r="H109" s="101">
        <f t="shared" si="253"/>
        <v>68010</v>
      </c>
      <c r="I109" s="101">
        <f t="shared" si="253"/>
        <v>61609</v>
      </c>
      <c r="J109" s="101">
        <f t="shared" si="253"/>
        <v>50635</v>
      </c>
      <c r="K109" s="101">
        <f t="shared" si="253"/>
        <v>53382</v>
      </c>
      <c r="L109" s="101">
        <f t="shared" si="253"/>
        <v>54030</v>
      </c>
      <c r="M109" s="101">
        <f t="shared" si="253"/>
        <v>76048</v>
      </c>
      <c r="N109" s="101">
        <f t="shared" si="253"/>
        <v>76669</v>
      </c>
      <c r="O109" s="101">
        <f t="shared" si="253"/>
        <v>97018</v>
      </c>
      <c r="P109" s="101">
        <f t="shared" si="253"/>
        <v>107262</v>
      </c>
      <c r="Q109" s="101">
        <f t="shared" si="253"/>
        <v>107924</v>
      </c>
      <c r="R109" s="101">
        <f t="shared" si="253"/>
        <v>103520</v>
      </c>
      <c r="S109" s="101">
        <f t="shared" si="253"/>
        <v>107397</v>
      </c>
      <c r="T109" s="101">
        <f t="shared" si="253"/>
        <v>126154</v>
      </c>
      <c r="U109" s="101">
        <f t="shared" si="253"/>
        <v>132708</v>
      </c>
      <c r="V109" s="101">
        <f t="shared" si="253"/>
        <v>140071</v>
      </c>
      <c r="W109" s="101">
        <f t="shared" si="253"/>
        <v>198795</v>
      </c>
      <c r="X109" s="101">
        <f t="shared" si="253"/>
        <v>192118</v>
      </c>
      <c r="Y109" s="101">
        <f t="shared" si="253"/>
        <v>164665</v>
      </c>
      <c r="Z109" s="101">
        <f t="shared" si="253"/>
        <v>144733</v>
      </c>
      <c r="AA109" s="101">
        <f t="shared" si="253"/>
        <v>134597</v>
      </c>
      <c r="AB109" s="101">
        <f t="shared" si="253"/>
        <v>130751</v>
      </c>
      <c r="AC109" s="101">
        <f t="shared" si="253"/>
        <v>142170</v>
      </c>
      <c r="AD109" s="101">
        <f t="shared" si="253"/>
        <v>142652</v>
      </c>
      <c r="AE109" s="101">
        <f t="shared" si="253"/>
        <v>127883</v>
      </c>
      <c r="AF109" s="101">
        <f t="shared" si="253"/>
        <v>112201</v>
      </c>
      <c r="AG109" s="101">
        <f t="shared" si="253"/>
        <v>113315</v>
      </c>
      <c r="AH109" s="101">
        <f t="shared" si="253"/>
        <v>91789</v>
      </c>
      <c r="AI109" s="101">
        <f t="shared" ref="AI109:BN109" si="254" xml:space="preserve"> AI48</f>
        <v>73191</v>
      </c>
      <c r="AJ109" s="101">
        <f t="shared" si="254"/>
        <v>66531</v>
      </c>
      <c r="AK109" s="101">
        <f t="shared" si="254"/>
        <v>59178</v>
      </c>
      <c r="AL109" s="101">
        <f t="shared" si="254"/>
        <v>45101</v>
      </c>
      <c r="AM109" s="101">
        <f t="shared" si="254"/>
        <v>95112</v>
      </c>
      <c r="AN109" s="101">
        <f t="shared" si="254"/>
        <v>164400</v>
      </c>
      <c r="AO109" s="101">
        <f t="shared" si="254"/>
        <v>189265</v>
      </c>
      <c r="AP109" s="101">
        <f t="shared" si="254"/>
        <v>187783</v>
      </c>
      <c r="AQ109" s="101">
        <f t="shared" si="254"/>
        <v>177839</v>
      </c>
      <c r="AR109" s="101">
        <f t="shared" si="254"/>
        <v>157655</v>
      </c>
      <c r="AS109" s="101">
        <f t="shared" si="254"/>
        <v>147366</v>
      </c>
      <c r="AT109" s="101">
        <f t="shared" si="254"/>
        <v>125513</v>
      </c>
      <c r="AU109" s="101">
        <f t="shared" si="254"/>
        <v>119895</v>
      </c>
      <c r="AV109" s="101">
        <f t="shared" si="254"/>
        <v>106405</v>
      </c>
      <c r="AW109" s="101">
        <f t="shared" si="254"/>
        <v>94699</v>
      </c>
      <c r="AX109" s="101">
        <f t="shared" si="254"/>
        <v>86757</v>
      </c>
      <c r="AY109" s="101">
        <f t="shared" si="254"/>
        <v>92350</v>
      </c>
      <c r="AZ109" s="101">
        <f t="shared" si="254"/>
        <v>87433</v>
      </c>
      <c r="BA109" s="101">
        <f t="shared" si="254"/>
        <v>65087</v>
      </c>
      <c r="BB109" s="101">
        <f t="shared" si="254"/>
        <v>52158</v>
      </c>
      <c r="BC109" s="101">
        <f t="shared" si="254"/>
        <v>39843</v>
      </c>
      <c r="BD109" s="101">
        <f t="shared" si="254"/>
        <v>45791</v>
      </c>
      <c r="BE109" s="101">
        <f t="shared" si="254"/>
        <v>113638</v>
      </c>
      <c r="BF109" s="101">
        <f t="shared" si="254"/>
        <v>104484</v>
      </c>
      <c r="BG109" s="101">
        <f t="shared" si="254"/>
        <v>82480</v>
      </c>
      <c r="BH109" s="101">
        <f t="shared" si="254"/>
        <v>82101</v>
      </c>
      <c r="BI109" s="101">
        <f t="shared" si="254"/>
        <v>60433</v>
      </c>
      <c r="BJ109" s="101">
        <f t="shared" si="254"/>
        <v>53071</v>
      </c>
      <c r="BK109" s="101">
        <f t="shared" si="254"/>
        <v>59943</v>
      </c>
      <c r="BL109" s="101">
        <f t="shared" si="254"/>
        <v>48368</v>
      </c>
      <c r="BM109" s="101">
        <f t="shared" si="254"/>
        <v>101806</v>
      </c>
      <c r="BN109" s="101">
        <f t="shared" si="254"/>
        <v>84051</v>
      </c>
      <c r="BO109" s="101">
        <f t="shared" ref="BO109:CT109" si="255" xml:space="preserve"> BO48</f>
        <v>106966</v>
      </c>
      <c r="BP109" s="101">
        <f t="shared" si="255"/>
        <v>104166</v>
      </c>
      <c r="BQ109" s="101">
        <f t="shared" si="255"/>
        <v>102114</v>
      </c>
      <c r="BR109" s="101">
        <f t="shared" si="255"/>
        <v>175133</v>
      </c>
      <c r="BS109" s="101">
        <f t="shared" si="255"/>
        <v>171056</v>
      </c>
      <c r="BT109" s="101">
        <f t="shared" si="255"/>
        <v>170486</v>
      </c>
      <c r="BU109" s="101">
        <f t="shared" si="255"/>
        <v>149936</v>
      </c>
      <c r="BV109" s="101">
        <f t="shared" si="255"/>
        <v>133871</v>
      </c>
      <c r="BW109" s="101">
        <f t="shared" si="255"/>
        <v>261763</v>
      </c>
      <c r="BX109" s="101">
        <f t="shared" si="255"/>
        <v>247727</v>
      </c>
      <c r="BY109" s="101">
        <f t="shared" si="255"/>
        <v>232513</v>
      </c>
      <c r="BZ109" s="101">
        <f t="shared" si="255"/>
        <v>232972</v>
      </c>
      <c r="CA109" s="101">
        <f t="shared" si="255"/>
        <v>211909</v>
      </c>
      <c r="CB109" s="101">
        <f t="shared" si="255"/>
        <v>194503</v>
      </c>
      <c r="CC109" s="101">
        <f t="shared" si="255"/>
        <v>177074</v>
      </c>
      <c r="CD109" s="101">
        <f t="shared" si="255"/>
        <v>170629</v>
      </c>
      <c r="CE109" s="101">
        <f t="shared" si="255"/>
        <v>153470</v>
      </c>
      <c r="CF109" s="101">
        <f t="shared" si="255"/>
        <v>149756</v>
      </c>
      <c r="CG109" s="101">
        <f t="shared" si="255"/>
        <v>131627</v>
      </c>
      <c r="CH109" s="101">
        <f t="shared" si="255"/>
        <v>120744</v>
      </c>
      <c r="CI109" s="101">
        <f t="shared" si="255"/>
        <v>138647</v>
      </c>
      <c r="CJ109" s="101">
        <f t="shared" si="255"/>
        <v>122697</v>
      </c>
      <c r="CK109" s="101">
        <f t="shared" si="255"/>
        <v>98308</v>
      </c>
      <c r="CL109" s="101">
        <f t="shared" si="255"/>
        <v>98150</v>
      </c>
      <c r="CM109" s="101">
        <f t="shared" si="255"/>
        <v>94600</v>
      </c>
      <c r="CN109" s="101">
        <f t="shared" si="255"/>
        <v>81266</v>
      </c>
      <c r="CO109" s="101">
        <f t="shared" si="255"/>
        <v>83867</v>
      </c>
      <c r="CP109" s="101">
        <f t="shared" si="255"/>
        <v>67929</v>
      </c>
      <c r="CQ109" s="101">
        <f t="shared" si="255"/>
        <v>58058</v>
      </c>
      <c r="CR109" s="101">
        <f t="shared" si="255"/>
        <v>67412</v>
      </c>
      <c r="CS109" s="101">
        <f t="shared" si="255"/>
        <v>50659</v>
      </c>
      <c r="CT109" s="101">
        <f t="shared" si="255"/>
        <v>80929</v>
      </c>
      <c r="CU109" s="101">
        <f t="shared" ref="CU109:DD109" si="256" xml:space="preserve"> CU48</f>
        <v>105676</v>
      </c>
      <c r="CV109" s="101">
        <f t="shared" si="256"/>
        <v>116376</v>
      </c>
      <c r="CW109" s="101">
        <f t="shared" si="256"/>
        <v>108414</v>
      </c>
      <c r="CX109" s="101">
        <f t="shared" si="256"/>
        <v>114013</v>
      </c>
      <c r="CY109" s="101">
        <f t="shared" si="256"/>
        <v>108170</v>
      </c>
      <c r="CZ109" s="101">
        <f t="shared" si="256"/>
        <v>111583</v>
      </c>
      <c r="DA109" s="101">
        <f t="shared" si="256"/>
        <v>91913</v>
      </c>
      <c r="DB109" s="101">
        <f t="shared" si="256"/>
        <v>82768</v>
      </c>
      <c r="DC109" s="101">
        <f t="shared" si="256"/>
        <v>89885</v>
      </c>
      <c r="DD109" s="101">
        <f t="shared" si="256"/>
        <v>102464</v>
      </c>
      <c r="DE109" s="15"/>
      <c r="DF109" s="16"/>
    </row>
    <row r="110" spans="1:110" x14ac:dyDescent="0.25">
      <c r="A110" s="97" t="s">
        <v>46</v>
      </c>
      <c r="B110" s="98"/>
      <c r="C110" s="98">
        <f t="shared" ref="C110:AH110" si="257" xml:space="preserve"> C97</f>
        <v>41081</v>
      </c>
      <c r="D110" s="98">
        <f t="shared" si="257"/>
        <v>43942</v>
      </c>
      <c r="E110" s="98">
        <f t="shared" si="257"/>
        <v>51848</v>
      </c>
      <c r="F110" s="98">
        <f t="shared" si="257"/>
        <v>34133</v>
      </c>
      <c r="G110" s="98">
        <f t="shared" si="257"/>
        <v>52237</v>
      </c>
      <c r="H110" s="98">
        <f t="shared" si="257"/>
        <v>41822</v>
      </c>
      <c r="I110" s="98">
        <f t="shared" si="257"/>
        <v>34916</v>
      </c>
      <c r="J110" s="98">
        <f t="shared" si="257"/>
        <v>44993</v>
      </c>
      <c r="K110" s="98">
        <f t="shared" si="257"/>
        <v>52438</v>
      </c>
      <c r="L110" s="98">
        <f t="shared" si="257"/>
        <v>46128</v>
      </c>
      <c r="M110" s="98">
        <f t="shared" si="257"/>
        <v>41352</v>
      </c>
      <c r="N110" s="98">
        <f t="shared" si="257"/>
        <v>38945</v>
      </c>
      <c r="O110" s="98">
        <f t="shared" si="257"/>
        <v>41913</v>
      </c>
      <c r="P110" s="98">
        <f t="shared" si="257"/>
        <v>44093</v>
      </c>
      <c r="Q110" s="98">
        <f t="shared" si="257"/>
        <v>52179</v>
      </c>
      <c r="R110" s="98">
        <f t="shared" si="257"/>
        <v>40711</v>
      </c>
      <c r="S110" s="98">
        <f t="shared" si="257"/>
        <v>49276</v>
      </c>
      <c r="T110" s="98">
        <f t="shared" si="257"/>
        <v>45417</v>
      </c>
      <c r="U110" s="98">
        <f t="shared" si="257"/>
        <v>52107</v>
      </c>
      <c r="V110" s="98">
        <f t="shared" si="257"/>
        <v>47826</v>
      </c>
      <c r="W110" s="98">
        <f t="shared" si="257"/>
        <v>48830</v>
      </c>
      <c r="X110" s="98">
        <f t="shared" si="257"/>
        <v>60979</v>
      </c>
      <c r="Y110" s="98">
        <f t="shared" si="257"/>
        <v>54136</v>
      </c>
      <c r="Z110" s="98">
        <f t="shared" si="257"/>
        <v>50074</v>
      </c>
      <c r="AA110" s="98">
        <f t="shared" si="257"/>
        <v>44808</v>
      </c>
      <c r="AB110" s="98">
        <f t="shared" si="257"/>
        <v>43895</v>
      </c>
      <c r="AC110" s="98">
        <f t="shared" si="257"/>
        <v>45148</v>
      </c>
      <c r="AD110" s="98">
        <f t="shared" si="257"/>
        <v>49200</v>
      </c>
      <c r="AE110" s="98">
        <f t="shared" si="257"/>
        <v>51706</v>
      </c>
      <c r="AF110" s="98">
        <f t="shared" si="257"/>
        <v>43326</v>
      </c>
      <c r="AG110" s="98">
        <f t="shared" si="257"/>
        <v>57724</v>
      </c>
      <c r="AH110" s="98">
        <f t="shared" si="257"/>
        <v>53155</v>
      </c>
      <c r="AI110" s="98">
        <f t="shared" ref="AI110:BN110" si="258" xml:space="preserve"> AI97</f>
        <v>52548</v>
      </c>
      <c r="AJ110" s="98">
        <f t="shared" si="258"/>
        <v>42597</v>
      </c>
      <c r="AK110" s="98">
        <f t="shared" si="258"/>
        <v>51072</v>
      </c>
      <c r="AL110" s="98">
        <f t="shared" si="258"/>
        <v>42052</v>
      </c>
      <c r="AM110" s="98">
        <f t="shared" si="258"/>
        <v>39940</v>
      </c>
      <c r="AN110" s="98">
        <f t="shared" si="258"/>
        <v>51473</v>
      </c>
      <c r="AO110" s="98">
        <f t="shared" si="258"/>
        <v>54733</v>
      </c>
      <c r="AP110" s="98">
        <f t="shared" si="258"/>
        <v>42833</v>
      </c>
      <c r="AQ110" s="98">
        <f t="shared" si="258"/>
        <v>50718</v>
      </c>
      <c r="AR110" s="98">
        <f t="shared" si="258"/>
        <v>53486</v>
      </c>
      <c r="AS110" s="98">
        <f t="shared" si="258"/>
        <v>52748</v>
      </c>
      <c r="AT110" s="98">
        <f t="shared" si="258"/>
        <v>36573</v>
      </c>
      <c r="AU110" s="98">
        <f t="shared" si="258"/>
        <v>56505</v>
      </c>
      <c r="AV110" s="98">
        <f t="shared" si="258"/>
        <v>41877</v>
      </c>
      <c r="AW110" s="98">
        <f t="shared" si="258"/>
        <v>39052</v>
      </c>
      <c r="AX110" s="98">
        <f t="shared" si="258"/>
        <v>37487</v>
      </c>
      <c r="AY110" s="98">
        <f t="shared" si="258"/>
        <v>35873</v>
      </c>
      <c r="AZ110" s="98">
        <f t="shared" si="258"/>
        <v>53350</v>
      </c>
      <c r="BA110" s="98">
        <f t="shared" si="258"/>
        <v>50436</v>
      </c>
      <c r="BB110" s="98">
        <f t="shared" si="258"/>
        <v>43580</v>
      </c>
      <c r="BC110" s="98">
        <f t="shared" si="258"/>
        <v>36468</v>
      </c>
      <c r="BD110" s="98">
        <f t="shared" si="258"/>
        <v>37517</v>
      </c>
      <c r="BE110" s="98">
        <f t="shared" si="258"/>
        <v>39121</v>
      </c>
      <c r="BF110" s="98">
        <f t="shared" si="258"/>
        <v>51293</v>
      </c>
      <c r="BG110" s="98">
        <f t="shared" si="258"/>
        <v>43148</v>
      </c>
      <c r="BH110" s="98">
        <f t="shared" si="258"/>
        <v>50219</v>
      </c>
      <c r="BI110" s="98">
        <f t="shared" si="258"/>
        <v>37939</v>
      </c>
      <c r="BJ110" s="98">
        <f t="shared" si="258"/>
        <v>37870</v>
      </c>
      <c r="BK110" s="98">
        <f t="shared" si="258"/>
        <v>44126</v>
      </c>
      <c r="BL110" s="98">
        <f t="shared" si="258"/>
        <v>36574</v>
      </c>
      <c r="BM110" s="98">
        <f t="shared" si="258"/>
        <v>63514</v>
      </c>
      <c r="BN110" s="98">
        <f t="shared" si="258"/>
        <v>49982</v>
      </c>
      <c r="BO110" s="98">
        <f t="shared" ref="BO110:CT110" si="259" xml:space="preserve"> BO97</f>
        <v>35277</v>
      </c>
      <c r="BP110" s="98">
        <f t="shared" si="259"/>
        <v>43596</v>
      </c>
      <c r="BQ110" s="98">
        <f t="shared" si="259"/>
        <v>45456</v>
      </c>
      <c r="BR110" s="98">
        <f t="shared" si="259"/>
        <v>37105</v>
      </c>
      <c r="BS110" s="98">
        <f t="shared" si="259"/>
        <v>46492</v>
      </c>
      <c r="BT110" s="98">
        <f t="shared" si="259"/>
        <v>52166</v>
      </c>
      <c r="BU110" s="98">
        <f t="shared" si="259"/>
        <v>44683</v>
      </c>
      <c r="BV110" s="98">
        <f t="shared" si="259"/>
        <v>54812</v>
      </c>
      <c r="BW110" s="98">
        <f t="shared" si="259"/>
        <v>47408</v>
      </c>
      <c r="BX110" s="98">
        <f t="shared" si="259"/>
        <v>45111</v>
      </c>
      <c r="BY110" s="98">
        <f t="shared" si="259"/>
        <v>37432</v>
      </c>
      <c r="BZ110" s="98">
        <f t="shared" si="259"/>
        <v>50790</v>
      </c>
      <c r="CA110" s="98">
        <f t="shared" si="259"/>
        <v>47229</v>
      </c>
      <c r="CB110" s="98">
        <f t="shared" si="259"/>
        <v>54319</v>
      </c>
      <c r="CC110" s="98">
        <f t="shared" si="259"/>
        <v>36381</v>
      </c>
      <c r="CD110" s="98">
        <f t="shared" si="259"/>
        <v>47325</v>
      </c>
      <c r="CE110" s="98">
        <f t="shared" si="259"/>
        <v>46588</v>
      </c>
      <c r="CF110" s="98">
        <f t="shared" si="259"/>
        <v>49356</v>
      </c>
      <c r="CG110" s="98">
        <f t="shared" si="259"/>
        <v>41046</v>
      </c>
      <c r="CH110" s="98">
        <f t="shared" si="259"/>
        <v>27609</v>
      </c>
      <c r="CI110" s="98">
        <f t="shared" si="259"/>
        <v>47749</v>
      </c>
      <c r="CJ110" s="98">
        <f t="shared" si="259"/>
        <v>53904</v>
      </c>
      <c r="CK110" s="98">
        <f t="shared" si="259"/>
        <v>38652</v>
      </c>
      <c r="CL110" s="98">
        <f t="shared" si="259"/>
        <v>38931</v>
      </c>
      <c r="CM110" s="98">
        <f t="shared" si="259"/>
        <v>42897</v>
      </c>
      <c r="CN110" s="98">
        <f t="shared" si="259"/>
        <v>41430</v>
      </c>
      <c r="CO110" s="98">
        <f t="shared" si="259"/>
        <v>45920</v>
      </c>
      <c r="CP110" s="98">
        <f t="shared" si="259"/>
        <v>39628</v>
      </c>
      <c r="CQ110" s="98">
        <f t="shared" si="259"/>
        <v>34308</v>
      </c>
      <c r="CR110" s="98">
        <f t="shared" si="259"/>
        <v>46823</v>
      </c>
      <c r="CS110" s="98">
        <f t="shared" si="259"/>
        <v>49678</v>
      </c>
      <c r="CT110" s="98">
        <f t="shared" si="259"/>
        <v>42260</v>
      </c>
      <c r="CU110" s="98">
        <f t="shared" ref="CU110:DD110" si="260" xml:space="preserve"> CU97</f>
        <v>41041</v>
      </c>
      <c r="CV110" s="98">
        <f t="shared" si="260"/>
        <v>42670</v>
      </c>
      <c r="CW110" s="98">
        <f t="shared" si="260"/>
        <v>31849</v>
      </c>
      <c r="CX110" s="98">
        <f t="shared" si="260"/>
        <v>37488</v>
      </c>
      <c r="CY110" s="98">
        <f t="shared" si="260"/>
        <v>45661</v>
      </c>
      <c r="CZ110" s="98">
        <f t="shared" si="260"/>
        <v>49618</v>
      </c>
      <c r="DA110" s="98">
        <f t="shared" si="260"/>
        <v>40790</v>
      </c>
      <c r="DB110" s="98">
        <f t="shared" si="260"/>
        <v>41957</v>
      </c>
      <c r="DC110" s="98">
        <f t="shared" si="260"/>
        <v>39162</v>
      </c>
      <c r="DD110" s="98">
        <f t="shared" si="260"/>
        <v>33717</v>
      </c>
      <c r="DE110" s="15"/>
      <c r="DF110" s="16"/>
    </row>
    <row r="111" spans="1:110" x14ac:dyDescent="0.25">
      <c r="A111" s="99" t="s">
        <v>47</v>
      </c>
      <c r="B111" s="101"/>
      <c r="C111" s="101">
        <f t="shared" ref="C111:AH111" si="261" xml:space="preserve"> C99</f>
        <v>136665</v>
      </c>
      <c r="D111" s="101">
        <f t="shared" si="261"/>
        <v>111107</v>
      </c>
      <c r="E111" s="101">
        <f t="shared" si="261"/>
        <v>84067</v>
      </c>
      <c r="F111" s="101">
        <f t="shared" si="261"/>
        <v>77593</v>
      </c>
      <c r="G111" s="101">
        <f t="shared" si="261"/>
        <v>44268</v>
      </c>
      <c r="H111" s="101">
        <f t="shared" si="261"/>
        <v>26188</v>
      </c>
      <c r="I111" s="101">
        <f t="shared" si="261"/>
        <v>26693</v>
      </c>
      <c r="J111" s="101">
        <f t="shared" si="261"/>
        <v>5642</v>
      </c>
      <c r="K111" s="101">
        <f t="shared" si="261"/>
        <v>944</v>
      </c>
      <c r="L111" s="101">
        <f t="shared" si="261"/>
        <v>7902</v>
      </c>
      <c r="M111" s="101">
        <f t="shared" si="261"/>
        <v>34696</v>
      </c>
      <c r="N111" s="101">
        <f t="shared" si="261"/>
        <v>37724</v>
      </c>
      <c r="O111" s="101">
        <f t="shared" si="261"/>
        <v>55105</v>
      </c>
      <c r="P111" s="101">
        <f t="shared" si="261"/>
        <v>63169</v>
      </c>
      <c r="Q111" s="101">
        <f t="shared" si="261"/>
        <v>55745</v>
      </c>
      <c r="R111" s="101">
        <f t="shared" si="261"/>
        <v>62809</v>
      </c>
      <c r="S111" s="101">
        <f t="shared" si="261"/>
        <v>58121</v>
      </c>
      <c r="T111" s="101">
        <f t="shared" si="261"/>
        <v>80737</v>
      </c>
      <c r="U111" s="101">
        <f t="shared" si="261"/>
        <v>80601</v>
      </c>
      <c r="V111" s="101">
        <f t="shared" si="261"/>
        <v>92245</v>
      </c>
      <c r="W111" s="101">
        <f t="shared" si="261"/>
        <v>149965</v>
      </c>
      <c r="X111" s="101">
        <f t="shared" si="261"/>
        <v>131139</v>
      </c>
      <c r="Y111" s="101">
        <f t="shared" si="261"/>
        <v>110529</v>
      </c>
      <c r="Z111" s="101">
        <f t="shared" si="261"/>
        <v>94659</v>
      </c>
      <c r="AA111" s="101">
        <f t="shared" si="261"/>
        <v>89789</v>
      </c>
      <c r="AB111" s="101">
        <f t="shared" si="261"/>
        <v>86856</v>
      </c>
      <c r="AC111" s="101">
        <f t="shared" si="261"/>
        <v>97022</v>
      </c>
      <c r="AD111" s="101">
        <f t="shared" si="261"/>
        <v>93452</v>
      </c>
      <c r="AE111" s="101">
        <f t="shared" si="261"/>
        <v>76177</v>
      </c>
      <c r="AF111" s="101">
        <f t="shared" si="261"/>
        <v>68875</v>
      </c>
      <c r="AG111" s="101">
        <f t="shared" si="261"/>
        <v>55591</v>
      </c>
      <c r="AH111" s="101">
        <f t="shared" si="261"/>
        <v>38634</v>
      </c>
      <c r="AI111" s="101">
        <f t="shared" ref="AI111:BN111" si="262" xml:space="preserve"> AI99</f>
        <v>20643</v>
      </c>
      <c r="AJ111" s="101">
        <f t="shared" si="262"/>
        <v>23934</v>
      </c>
      <c r="AK111" s="101">
        <f t="shared" si="262"/>
        <v>8106</v>
      </c>
      <c r="AL111" s="101">
        <f t="shared" si="262"/>
        <v>3049</v>
      </c>
      <c r="AM111" s="101">
        <f t="shared" si="262"/>
        <v>55172</v>
      </c>
      <c r="AN111" s="101">
        <f t="shared" si="262"/>
        <v>112927</v>
      </c>
      <c r="AO111" s="101">
        <f t="shared" si="262"/>
        <v>134532</v>
      </c>
      <c r="AP111" s="101">
        <f t="shared" si="262"/>
        <v>144950</v>
      </c>
      <c r="AQ111" s="101">
        <f t="shared" si="262"/>
        <v>127121</v>
      </c>
      <c r="AR111" s="101">
        <f t="shared" si="262"/>
        <v>104169</v>
      </c>
      <c r="AS111" s="101">
        <f t="shared" si="262"/>
        <v>94618</v>
      </c>
      <c r="AT111" s="101">
        <f t="shared" si="262"/>
        <v>88940</v>
      </c>
      <c r="AU111" s="101">
        <f t="shared" si="262"/>
        <v>63390</v>
      </c>
      <c r="AV111" s="101">
        <f t="shared" si="262"/>
        <v>64528</v>
      </c>
      <c r="AW111" s="101">
        <f t="shared" si="262"/>
        <v>55647</v>
      </c>
      <c r="AX111" s="101">
        <f t="shared" si="262"/>
        <v>49270</v>
      </c>
      <c r="AY111" s="101">
        <f t="shared" si="262"/>
        <v>56477</v>
      </c>
      <c r="AZ111" s="101">
        <f t="shared" si="262"/>
        <v>34083</v>
      </c>
      <c r="BA111" s="101">
        <f t="shared" si="262"/>
        <v>14651</v>
      </c>
      <c r="BB111" s="101">
        <f t="shared" si="262"/>
        <v>8578</v>
      </c>
      <c r="BC111" s="101">
        <f t="shared" si="262"/>
        <v>3375</v>
      </c>
      <c r="BD111" s="101">
        <f t="shared" si="262"/>
        <v>8274</v>
      </c>
      <c r="BE111" s="101">
        <f t="shared" si="262"/>
        <v>74517</v>
      </c>
      <c r="BF111" s="101">
        <f t="shared" si="262"/>
        <v>53191</v>
      </c>
      <c r="BG111" s="101">
        <f t="shared" si="262"/>
        <v>39332</v>
      </c>
      <c r="BH111" s="101">
        <f t="shared" si="262"/>
        <v>31882</v>
      </c>
      <c r="BI111" s="101">
        <f t="shared" si="262"/>
        <v>22494</v>
      </c>
      <c r="BJ111" s="101">
        <f t="shared" si="262"/>
        <v>15201</v>
      </c>
      <c r="BK111" s="101">
        <f t="shared" si="262"/>
        <v>15817</v>
      </c>
      <c r="BL111" s="101">
        <f t="shared" si="262"/>
        <v>11794</v>
      </c>
      <c r="BM111" s="101">
        <f t="shared" si="262"/>
        <v>38292</v>
      </c>
      <c r="BN111" s="101">
        <f t="shared" si="262"/>
        <v>34069</v>
      </c>
      <c r="BO111" s="101">
        <f t="shared" ref="BO111:CT111" si="263" xml:space="preserve"> BO99</f>
        <v>71689</v>
      </c>
      <c r="BP111" s="101">
        <f t="shared" si="263"/>
        <v>60570</v>
      </c>
      <c r="BQ111" s="101">
        <f t="shared" si="263"/>
        <v>56658</v>
      </c>
      <c r="BR111" s="101">
        <f t="shared" si="263"/>
        <v>138028</v>
      </c>
      <c r="BS111" s="101">
        <f t="shared" si="263"/>
        <v>124564</v>
      </c>
      <c r="BT111" s="101">
        <f t="shared" si="263"/>
        <v>118320</v>
      </c>
      <c r="BU111" s="101">
        <f t="shared" si="263"/>
        <v>105253</v>
      </c>
      <c r="BV111" s="101">
        <f t="shared" si="263"/>
        <v>79059</v>
      </c>
      <c r="BW111" s="101">
        <f t="shared" si="263"/>
        <v>214355</v>
      </c>
      <c r="BX111" s="101">
        <f t="shared" si="263"/>
        <v>202616</v>
      </c>
      <c r="BY111" s="101">
        <f t="shared" si="263"/>
        <v>195081</v>
      </c>
      <c r="BZ111" s="101">
        <f t="shared" si="263"/>
        <v>182182</v>
      </c>
      <c r="CA111" s="101">
        <f t="shared" si="263"/>
        <v>164680</v>
      </c>
      <c r="CB111" s="101">
        <f t="shared" si="263"/>
        <v>140184</v>
      </c>
      <c r="CC111" s="101">
        <f t="shared" si="263"/>
        <v>140693</v>
      </c>
      <c r="CD111" s="101">
        <f t="shared" si="263"/>
        <v>123304</v>
      </c>
      <c r="CE111" s="101">
        <f t="shared" si="263"/>
        <v>106882</v>
      </c>
      <c r="CF111" s="101">
        <f t="shared" si="263"/>
        <v>100400</v>
      </c>
      <c r="CG111" s="101">
        <f t="shared" si="263"/>
        <v>90581</v>
      </c>
      <c r="CH111" s="101">
        <f t="shared" si="263"/>
        <v>93135</v>
      </c>
      <c r="CI111" s="101">
        <f t="shared" si="263"/>
        <v>90898</v>
      </c>
      <c r="CJ111" s="101">
        <f t="shared" si="263"/>
        <v>68793</v>
      </c>
      <c r="CK111" s="101">
        <f t="shared" si="263"/>
        <v>59656</v>
      </c>
      <c r="CL111" s="101">
        <f t="shared" si="263"/>
        <v>59219</v>
      </c>
      <c r="CM111" s="101">
        <f t="shared" si="263"/>
        <v>51703</v>
      </c>
      <c r="CN111" s="101">
        <f t="shared" si="263"/>
        <v>39836</v>
      </c>
      <c r="CO111" s="101">
        <f t="shared" si="263"/>
        <v>37947</v>
      </c>
      <c r="CP111" s="101">
        <f t="shared" si="263"/>
        <v>28301</v>
      </c>
      <c r="CQ111" s="101">
        <f t="shared" si="263"/>
        <v>23750</v>
      </c>
      <c r="CR111" s="101">
        <f t="shared" si="263"/>
        <v>20589</v>
      </c>
      <c r="CS111" s="101">
        <f t="shared" si="263"/>
        <v>981</v>
      </c>
      <c r="CT111" s="101">
        <f t="shared" si="263"/>
        <v>38669</v>
      </c>
      <c r="CU111" s="101">
        <f t="shared" ref="CU111:DD111" si="264" xml:space="preserve"> CU99</f>
        <v>64635</v>
      </c>
      <c r="CV111" s="101">
        <f t="shared" si="264"/>
        <v>73706</v>
      </c>
      <c r="CW111" s="101">
        <f t="shared" si="264"/>
        <v>76565</v>
      </c>
      <c r="CX111" s="101">
        <f t="shared" si="264"/>
        <v>76525</v>
      </c>
      <c r="CY111" s="101">
        <f t="shared" si="264"/>
        <v>62509</v>
      </c>
      <c r="CZ111" s="101">
        <f t="shared" si="264"/>
        <v>61965</v>
      </c>
      <c r="DA111" s="101">
        <f t="shared" si="264"/>
        <v>51123</v>
      </c>
      <c r="DB111" s="101">
        <f t="shared" si="264"/>
        <v>40811</v>
      </c>
      <c r="DC111" s="101">
        <f t="shared" si="264"/>
        <v>50723</v>
      </c>
      <c r="DD111" s="101">
        <f t="shared" si="264"/>
        <v>68747</v>
      </c>
      <c r="DE111" s="15"/>
      <c r="DF111" s="16"/>
    </row>
    <row r="112" spans="1:110" x14ac:dyDescent="0.25">
      <c r="A112" s="49" t="s">
        <v>57</v>
      </c>
      <c r="B112" s="50"/>
      <c r="C112" s="50">
        <f t="shared" ref="C112:AH112" si="265" xml:space="preserve"> C46 - C97</f>
        <v>-13335</v>
      </c>
      <c r="D112" s="50">
        <f t="shared" si="265"/>
        <v>-25558</v>
      </c>
      <c r="E112" s="50">
        <f t="shared" si="265"/>
        <v>-27040</v>
      </c>
      <c r="F112" s="50">
        <f t="shared" si="265"/>
        <v>-6474</v>
      </c>
      <c r="G112" s="50">
        <f t="shared" si="265"/>
        <v>-33325</v>
      </c>
      <c r="H112" s="50">
        <f t="shared" si="265"/>
        <v>-18080</v>
      </c>
      <c r="I112" s="50">
        <f t="shared" si="265"/>
        <v>505</v>
      </c>
      <c r="J112" s="50">
        <f t="shared" si="265"/>
        <v>-21051</v>
      </c>
      <c r="K112" s="50">
        <f t="shared" si="265"/>
        <v>-4698</v>
      </c>
      <c r="L112" s="50">
        <f t="shared" si="265"/>
        <v>6958</v>
      </c>
      <c r="M112" s="50">
        <f t="shared" si="265"/>
        <v>26794</v>
      </c>
      <c r="N112" s="50">
        <f t="shared" si="265"/>
        <v>3028</v>
      </c>
      <c r="O112" s="50">
        <f t="shared" si="265"/>
        <v>17381</v>
      </c>
      <c r="P112" s="50">
        <f t="shared" si="265"/>
        <v>8064</v>
      </c>
      <c r="Q112" s="50">
        <f t="shared" si="265"/>
        <v>-7424</v>
      </c>
      <c r="R112" s="50">
        <f t="shared" si="265"/>
        <v>7064</v>
      </c>
      <c r="S112" s="50">
        <f t="shared" si="265"/>
        <v>-4688</v>
      </c>
      <c r="T112" s="50">
        <f t="shared" si="265"/>
        <v>22616</v>
      </c>
      <c r="U112" s="50">
        <f t="shared" si="265"/>
        <v>-136</v>
      </c>
      <c r="V112" s="50">
        <f t="shared" si="265"/>
        <v>11644</v>
      </c>
      <c r="W112" s="50">
        <f t="shared" si="265"/>
        <v>57720</v>
      </c>
      <c r="X112" s="50">
        <f t="shared" si="265"/>
        <v>-18826</v>
      </c>
      <c r="Y112" s="50">
        <f t="shared" si="265"/>
        <v>-20610</v>
      </c>
      <c r="Z112" s="50">
        <f t="shared" si="265"/>
        <v>-15870</v>
      </c>
      <c r="AA112" s="50">
        <f t="shared" si="265"/>
        <v>-4870</v>
      </c>
      <c r="AB112" s="50">
        <f t="shared" si="265"/>
        <v>-2933</v>
      </c>
      <c r="AC112" s="50">
        <f t="shared" si="265"/>
        <v>10166</v>
      </c>
      <c r="AD112" s="50">
        <f t="shared" si="265"/>
        <v>-3570</v>
      </c>
      <c r="AE112" s="50">
        <f t="shared" si="265"/>
        <v>-17275</v>
      </c>
      <c r="AF112" s="50">
        <f t="shared" si="265"/>
        <v>-7302</v>
      </c>
      <c r="AG112" s="50">
        <f t="shared" si="265"/>
        <v>-13284</v>
      </c>
      <c r="AH112" s="50">
        <f t="shared" si="265"/>
        <v>-16957</v>
      </c>
      <c r="AI112" s="50">
        <f t="shared" ref="AI112:BN112" si="266" xml:space="preserve"> AI46 - AI97</f>
        <v>-17991</v>
      </c>
      <c r="AJ112" s="50">
        <f t="shared" si="266"/>
        <v>3291</v>
      </c>
      <c r="AK112" s="50">
        <f t="shared" si="266"/>
        <v>-15828</v>
      </c>
      <c r="AL112" s="50">
        <f t="shared" si="266"/>
        <v>-5057</v>
      </c>
      <c r="AM112" s="50">
        <f t="shared" si="266"/>
        <v>52123</v>
      </c>
      <c r="AN112" s="50">
        <f t="shared" si="266"/>
        <v>57755</v>
      </c>
      <c r="AO112" s="50">
        <f t="shared" si="266"/>
        <v>21605</v>
      </c>
      <c r="AP112" s="50">
        <f t="shared" si="266"/>
        <v>10418</v>
      </c>
      <c r="AQ112" s="50">
        <f t="shared" si="266"/>
        <v>-17829</v>
      </c>
      <c r="AR112" s="50">
        <f t="shared" si="266"/>
        <v>-22952</v>
      </c>
      <c r="AS112" s="50">
        <f t="shared" si="266"/>
        <v>-9551</v>
      </c>
      <c r="AT112" s="50">
        <f t="shared" si="266"/>
        <v>-5678</v>
      </c>
      <c r="AU112" s="50">
        <f t="shared" si="266"/>
        <v>-25550</v>
      </c>
      <c r="AV112" s="50">
        <f t="shared" si="266"/>
        <v>1138</v>
      </c>
      <c r="AW112" s="50">
        <f t="shared" si="266"/>
        <v>-8881</v>
      </c>
      <c r="AX112" s="50">
        <f t="shared" si="266"/>
        <v>-6377</v>
      </c>
      <c r="AY112" s="50">
        <f t="shared" si="266"/>
        <v>7207</v>
      </c>
      <c r="AZ112" s="50">
        <f t="shared" si="266"/>
        <v>-22394</v>
      </c>
      <c r="BA112" s="50">
        <f t="shared" si="266"/>
        <v>-19432</v>
      </c>
      <c r="BB112" s="50">
        <f t="shared" si="266"/>
        <v>-6073</v>
      </c>
      <c r="BC112" s="50">
        <f t="shared" si="266"/>
        <v>-5203</v>
      </c>
      <c r="BD112" s="50">
        <f t="shared" si="266"/>
        <v>4899</v>
      </c>
      <c r="BE112" s="50">
        <f t="shared" si="266"/>
        <v>66243</v>
      </c>
      <c r="BF112" s="50">
        <f t="shared" si="266"/>
        <v>-21326</v>
      </c>
      <c r="BG112" s="50">
        <f t="shared" si="266"/>
        <v>-13859</v>
      </c>
      <c r="BH112" s="50">
        <f t="shared" si="266"/>
        <v>-7450</v>
      </c>
      <c r="BI112" s="50">
        <f t="shared" si="266"/>
        <v>-9388</v>
      </c>
      <c r="BJ112" s="50">
        <f t="shared" si="266"/>
        <v>-7293</v>
      </c>
      <c r="BK112" s="50">
        <f t="shared" si="266"/>
        <v>616</v>
      </c>
      <c r="BL112" s="50">
        <f t="shared" si="266"/>
        <v>-4023</v>
      </c>
      <c r="BM112" s="50">
        <f t="shared" si="266"/>
        <v>26498</v>
      </c>
      <c r="BN112" s="50">
        <f t="shared" si="266"/>
        <v>-4223</v>
      </c>
      <c r="BO112" s="50">
        <f t="shared" ref="BO112:CT112" si="267" xml:space="preserve"> BO46 - BO97</f>
        <v>37620</v>
      </c>
      <c r="BP112" s="50">
        <f t="shared" si="267"/>
        <v>-11119</v>
      </c>
      <c r="BQ112" s="50">
        <f t="shared" si="267"/>
        <v>-3912</v>
      </c>
      <c r="BR112" s="50">
        <f t="shared" si="267"/>
        <v>81370</v>
      </c>
      <c r="BS112" s="50">
        <f t="shared" si="267"/>
        <v>-13464</v>
      </c>
      <c r="BT112" s="50">
        <f t="shared" si="267"/>
        <v>-6244</v>
      </c>
      <c r="BU112" s="50">
        <f t="shared" si="267"/>
        <v>-13067</v>
      </c>
      <c r="BV112" s="50">
        <f t="shared" si="267"/>
        <v>-26194</v>
      </c>
      <c r="BW112" s="50">
        <f t="shared" si="267"/>
        <v>135296</v>
      </c>
      <c r="BX112" s="50">
        <f t="shared" si="267"/>
        <v>-11739</v>
      </c>
      <c r="BY112" s="50">
        <f t="shared" si="267"/>
        <v>-7535</v>
      </c>
      <c r="BZ112" s="50">
        <f t="shared" si="267"/>
        <v>-12899</v>
      </c>
      <c r="CA112" s="50">
        <f t="shared" si="267"/>
        <v>-17502</v>
      </c>
      <c r="CB112" s="50">
        <f t="shared" si="267"/>
        <v>-24496</v>
      </c>
      <c r="CC112" s="50">
        <f t="shared" si="267"/>
        <v>509</v>
      </c>
      <c r="CD112" s="50">
        <f t="shared" si="267"/>
        <v>-17389</v>
      </c>
      <c r="CE112" s="50">
        <f t="shared" si="267"/>
        <v>-16422</v>
      </c>
      <c r="CF112" s="50">
        <f t="shared" si="267"/>
        <v>-6482</v>
      </c>
      <c r="CG112" s="50">
        <f t="shared" si="267"/>
        <v>-9819</v>
      </c>
      <c r="CH112" s="50">
        <f t="shared" si="267"/>
        <v>2554</v>
      </c>
      <c r="CI112" s="50">
        <f t="shared" si="267"/>
        <v>-2237</v>
      </c>
      <c r="CJ112" s="50">
        <f t="shared" si="267"/>
        <v>-22105</v>
      </c>
      <c r="CK112" s="50">
        <f t="shared" si="267"/>
        <v>-9137</v>
      </c>
      <c r="CL112" s="50">
        <f t="shared" si="267"/>
        <v>-437</v>
      </c>
      <c r="CM112" s="50">
        <f t="shared" si="267"/>
        <v>-7516</v>
      </c>
      <c r="CN112" s="50">
        <f t="shared" si="267"/>
        <v>-11867</v>
      </c>
      <c r="CO112" s="50">
        <f t="shared" si="267"/>
        <v>-1889</v>
      </c>
      <c r="CP112" s="50">
        <f t="shared" si="267"/>
        <v>-9646</v>
      </c>
      <c r="CQ112" s="50">
        <f t="shared" si="267"/>
        <v>-4551</v>
      </c>
      <c r="CR112" s="50">
        <f t="shared" si="267"/>
        <v>-3161</v>
      </c>
      <c r="CS112" s="50">
        <f t="shared" si="267"/>
        <v>-19608</v>
      </c>
      <c r="CT112" s="50">
        <f t="shared" si="267"/>
        <v>37688</v>
      </c>
      <c r="CU112" s="50">
        <f t="shared" ref="CU112:DD112" si="268" xml:space="preserve"> CU46 - CU97</f>
        <v>25966</v>
      </c>
      <c r="CV112" s="50">
        <f t="shared" si="268"/>
        <v>9071</v>
      </c>
      <c r="CW112" s="50">
        <f t="shared" si="268"/>
        <v>2859</v>
      </c>
      <c r="CX112" s="50">
        <f t="shared" si="268"/>
        <v>-40</v>
      </c>
      <c r="CY112" s="50">
        <f t="shared" si="268"/>
        <v>-14016</v>
      </c>
      <c r="CZ112" s="50">
        <f t="shared" si="268"/>
        <v>-544</v>
      </c>
      <c r="DA112" s="50">
        <f t="shared" si="268"/>
        <v>-10842</v>
      </c>
      <c r="DB112" s="50">
        <f t="shared" si="268"/>
        <v>-10312</v>
      </c>
      <c r="DC112" s="50">
        <f t="shared" si="268"/>
        <v>9912</v>
      </c>
      <c r="DD112" s="50">
        <f t="shared" si="268"/>
        <v>18024</v>
      </c>
      <c r="DE112" s="15"/>
      <c r="DF112" s="16"/>
    </row>
    <row r="113" spans="1:110" x14ac:dyDescent="0.25">
      <c r="A113" s="23" t="s">
        <v>58</v>
      </c>
      <c r="B113" s="51"/>
      <c r="C113" s="51">
        <f t="shared" ref="C113:AH113" si="269" xml:space="preserve"> C57 - C45</f>
        <v>5000</v>
      </c>
      <c r="D113" s="51">
        <f t="shared" si="269"/>
        <v>5000</v>
      </c>
      <c r="E113" s="51">
        <f t="shared" si="269"/>
        <v>5000</v>
      </c>
      <c r="F113" s="51">
        <f t="shared" si="269"/>
        <v>5000</v>
      </c>
      <c r="G113" s="51">
        <f t="shared" si="269"/>
        <v>5000</v>
      </c>
      <c r="H113" s="51">
        <f t="shared" si="269"/>
        <v>5000</v>
      </c>
      <c r="I113" s="51">
        <f t="shared" si="269"/>
        <v>0</v>
      </c>
      <c r="J113" s="51">
        <f t="shared" si="269"/>
        <v>0</v>
      </c>
      <c r="K113" s="51">
        <f t="shared" si="269"/>
        <v>-25000</v>
      </c>
      <c r="L113" s="51">
        <f t="shared" si="269"/>
        <v>0</v>
      </c>
      <c r="M113" s="51">
        <f t="shared" si="269"/>
        <v>5000</v>
      </c>
      <c r="N113" s="51">
        <f t="shared" si="269"/>
        <v>5000</v>
      </c>
      <c r="O113" s="51">
        <f t="shared" si="269"/>
        <v>5000</v>
      </c>
      <c r="P113" s="51">
        <f t="shared" si="269"/>
        <v>5000</v>
      </c>
      <c r="Q113" s="51">
        <f t="shared" si="269"/>
        <v>5000</v>
      </c>
      <c r="R113" s="51">
        <f t="shared" si="269"/>
        <v>5000</v>
      </c>
      <c r="S113" s="51">
        <f t="shared" si="269"/>
        <v>5000</v>
      </c>
      <c r="T113" s="51">
        <f t="shared" si="269"/>
        <v>5000</v>
      </c>
      <c r="U113" s="51">
        <f t="shared" si="269"/>
        <v>5000</v>
      </c>
      <c r="V113" s="51">
        <f t="shared" si="269"/>
        <v>5000</v>
      </c>
      <c r="W113" s="51">
        <f t="shared" si="269"/>
        <v>5000</v>
      </c>
      <c r="X113" s="51">
        <f t="shared" si="269"/>
        <v>5000</v>
      </c>
      <c r="Y113" s="51">
        <f t="shared" si="269"/>
        <v>5000</v>
      </c>
      <c r="Z113" s="51">
        <f t="shared" si="269"/>
        <v>5000</v>
      </c>
      <c r="AA113" s="51">
        <f t="shared" si="269"/>
        <v>5000</v>
      </c>
      <c r="AB113" s="51">
        <f t="shared" si="269"/>
        <v>5000</v>
      </c>
      <c r="AC113" s="51">
        <f t="shared" si="269"/>
        <v>5000</v>
      </c>
      <c r="AD113" s="51">
        <f t="shared" si="269"/>
        <v>5000</v>
      </c>
      <c r="AE113" s="51">
        <f t="shared" si="269"/>
        <v>5000</v>
      </c>
      <c r="AF113" s="51">
        <f t="shared" si="269"/>
        <v>5000</v>
      </c>
      <c r="AG113" s="51">
        <f t="shared" si="269"/>
        <v>5000</v>
      </c>
      <c r="AH113" s="51">
        <f t="shared" si="269"/>
        <v>5000</v>
      </c>
      <c r="AI113" s="51">
        <f t="shared" ref="AI113:BN113" si="270" xml:space="preserve"> AI57 - AI45</f>
        <v>5000</v>
      </c>
      <c r="AJ113" s="51">
        <f t="shared" si="270"/>
        <v>5000</v>
      </c>
      <c r="AK113" s="51">
        <f t="shared" si="270"/>
        <v>5000</v>
      </c>
      <c r="AL113" s="51">
        <f t="shared" si="270"/>
        <v>5000</v>
      </c>
      <c r="AM113" s="51">
        <f t="shared" si="270"/>
        <v>5000</v>
      </c>
      <c r="AN113" s="51">
        <f t="shared" si="270"/>
        <v>5000</v>
      </c>
      <c r="AO113" s="51">
        <f t="shared" si="270"/>
        <v>5000</v>
      </c>
      <c r="AP113" s="51">
        <f t="shared" si="270"/>
        <v>5000</v>
      </c>
      <c r="AQ113" s="51">
        <f t="shared" si="270"/>
        <v>5000</v>
      </c>
      <c r="AR113" s="51">
        <f t="shared" si="270"/>
        <v>5000</v>
      </c>
      <c r="AS113" s="51">
        <f t="shared" si="270"/>
        <v>5000</v>
      </c>
      <c r="AT113" s="51">
        <f t="shared" si="270"/>
        <v>5000</v>
      </c>
      <c r="AU113" s="51">
        <f t="shared" si="270"/>
        <v>5000</v>
      </c>
      <c r="AV113" s="51">
        <f t="shared" si="270"/>
        <v>0</v>
      </c>
      <c r="AW113" s="51">
        <f t="shared" si="270"/>
        <v>0</v>
      </c>
      <c r="AX113" s="51">
        <f t="shared" si="270"/>
        <v>0</v>
      </c>
      <c r="AY113" s="51">
        <f t="shared" si="270"/>
        <v>0</v>
      </c>
      <c r="AZ113" s="51">
        <f t="shared" si="270"/>
        <v>0</v>
      </c>
      <c r="BA113" s="51">
        <f t="shared" si="270"/>
        <v>0</v>
      </c>
      <c r="BB113" s="51">
        <f t="shared" si="270"/>
        <v>0</v>
      </c>
      <c r="BC113" s="51">
        <f t="shared" si="270"/>
        <v>0</v>
      </c>
      <c r="BD113" s="51">
        <f t="shared" si="270"/>
        <v>-10000</v>
      </c>
      <c r="BE113" s="51">
        <f t="shared" si="270"/>
        <v>0</v>
      </c>
      <c r="BF113" s="51">
        <f t="shared" si="270"/>
        <v>0</v>
      </c>
      <c r="BG113" s="51">
        <f t="shared" si="270"/>
        <v>0</v>
      </c>
      <c r="BH113" s="51">
        <f t="shared" si="270"/>
        <v>0</v>
      </c>
      <c r="BI113" s="51">
        <f t="shared" si="270"/>
        <v>0</v>
      </c>
      <c r="BJ113" s="51">
        <f t="shared" si="270"/>
        <v>0</v>
      </c>
      <c r="BK113" s="51">
        <f t="shared" si="270"/>
        <v>0</v>
      </c>
      <c r="BL113" s="51">
        <f t="shared" si="270"/>
        <v>0</v>
      </c>
      <c r="BM113" s="51">
        <f t="shared" si="270"/>
        <v>23623</v>
      </c>
      <c r="BN113" s="51">
        <f t="shared" si="270"/>
        <v>9319</v>
      </c>
      <c r="BO113" s="51">
        <f t="shared" ref="BO113:CT113" si="271" xml:space="preserve"> BO57 - BO45</f>
        <v>0</v>
      </c>
      <c r="BP113" s="51">
        <f t="shared" si="271"/>
        <v>0</v>
      </c>
      <c r="BQ113" s="51">
        <f t="shared" si="271"/>
        <v>0</v>
      </c>
      <c r="BR113" s="51">
        <f t="shared" si="271"/>
        <v>0</v>
      </c>
      <c r="BS113" s="51">
        <f t="shared" si="271"/>
        <v>0</v>
      </c>
      <c r="BT113" s="51">
        <f t="shared" si="271"/>
        <v>0</v>
      </c>
      <c r="BU113" s="51">
        <f t="shared" si="271"/>
        <v>0</v>
      </c>
      <c r="BV113" s="51">
        <f t="shared" si="271"/>
        <v>0</v>
      </c>
      <c r="BW113" s="51">
        <f t="shared" si="271"/>
        <v>0</v>
      </c>
      <c r="BX113" s="51">
        <f t="shared" si="271"/>
        <v>0</v>
      </c>
      <c r="BY113" s="51">
        <f t="shared" si="271"/>
        <v>0</v>
      </c>
      <c r="BZ113" s="51">
        <f t="shared" si="271"/>
        <v>0</v>
      </c>
      <c r="CA113" s="51">
        <f t="shared" si="271"/>
        <v>0</v>
      </c>
      <c r="CB113" s="51">
        <f t="shared" si="271"/>
        <v>0</v>
      </c>
      <c r="CC113" s="51">
        <f t="shared" si="271"/>
        <v>0</v>
      </c>
      <c r="CD113" s="51">
        <f t="shared" si="271"/>
        <v>0</v>
      </c>
      <c r="CE113" s="51">
        <f t="shared" si="271"/>
        <v>0</v>
      </c>
      <c r="CF113" s="51">
        <f t="shared" si="271"/>
        <v>0</v>
      </c>
      <c r="CG113" s="51">
        <f t="shared" si="271"/>
        <v>0</v>
      </c>
      <c r="CH113" s="51">
        <f t="shared" si="271"/>
        <v>0</v>
      </c>
      <c r="CI113" s="51">
        <f t="shared" si="271"/>
        <v>0</v>
      </c>
      <c r="CJ113" s="51">
        <f t="shared" si="271"/>
        <v>0</v>
      </c>
      <c r="CK113" s="51">
        <f t="shared" si="271"/>
        <v>0</v>
      </c>
      <c r="CL113" s="51">
        <f t="shared" si="271"/>
        <v>0</v>
      </c>
      <c r="CM113" s="51">
        <f t="shared" si="271"/>
        <v>0</v>
      </c>
      <c r="CN113" s="51">
        <f t="shared" si="271"/>
        <v>0</v>
      </c>
      <c r="CO113" s="51">
        <f t="shared" si="271"/>
        <v>0</v>
      </c>
      <c r="CP113" s="51">
        <f t="shared" si="271"/>
        <v>0</v>
      </c>
      <c r="CQ113" s="51">
        <f t="shared" si="271"/>
        <v>0</v>
      </c>
      <c r="CR113" s="51">
        <f t="shared" si="271"/>
        <v>0</v>
      </c>
      <c r="CS113" s="51">
        <f t="shared" si="271"/>
        <v>0</v>
      </c>
      <c r="CT113" s="51">
        <f t="shared" si="271"/>
        <v>0</v>
      </c>
      <c r="CU113" s="51">
        <f t="shared" ref="CU113:DD113" si="272" xml:space="preserve"> CU57 - CU45</f>
        <v>0</v>
      </c>
      <c r="CV113" s="51">
        <f t="shared" si="272"/>
        <v>0</v>
      </c>
      <c r="CW113" s="51">
        <f t="shared" si="272"/>
        <v>0</v>
      </c>
      <c r="CX113" s="51">
        <f t="shared" si="272"/>
        <v>0</v>
      </c>
      <c r="CY113" s="51">
        <f t="shared" si="272"/>
        <v>0</v>
      </c>
      <c r="CZ113" s="51">
        <f t="shared" si="272"/>
        <v>0</v>
      </c>
      <c r="DA113" s="51">
        <f t="shared" si="272"/>
        <v>0</v>
      </c>
      <c r="DB113" s="51">
        <f t="shared" si="272"/>
        <v>0</v>
      </c>
      <c r="DC113" s="51">
        <f t="shared" si="272"/>
        <v>0</v>
      </c>
      <c r="DD113" s="51">
        <f t="shared" si="272"/>
        <v>0</v>
      </c>
      <c r="DE113" s="15"/>
      <c r="DF113" s="16"/>
    </row>
    <row r="114" spans="1:110" x14ac:dyDescent="0.25">
      <c r="A114" s="23" t="s">
        <v>59</v>
      </c>
      <c r="B114" s="51"/>
      <c r="C114" s="51">
        <f xml:space="preserve"> C113</f>
        <v>5000</v>
      </c>
      <c r="D114" s="51">
        <f xml:space="preserve"> C114+D113</f>
        <v>10000</v>
      </c>
      <c r="E114" s="51">
        <f t="shared" ref="E114:BP114" si="273" xml:space="preserve"> D114+E113</f>
        <v>15000</v>
      </c>
      <c r="F114" s="51">
        <f t="shared" si="273"/>
        <v>20000</v>
      </c>
      <c r="G114" s="51">
        <f t="shared" si="273"/>
        <v>25000</v>
      </c>
      <c r="H114" s="51">
        <f t="shared" si="273"/>
        <v>30000</v>
      </c>
      <c r="I114" s="51">
        <f t="shared" si="273"/>
        <v>30000</v>
      </c>
      <c r="J114" s="51">
        <f t="shared" si="273"/>
        <v>30000</v>
      </c>
      <c r="K114" s="51">
        <f t="shared" si="273"/>
        <v>5000</v>
      </c>
      <c r="L114" s="51">
        <f t="shared" si="273"/>
        <v>5000</v>
      </c>
      <c r="M114" s="51">
        <f t="shared" si="273"/>
        <v>10000</v>
      </c>
      <c r="N114" s="51">
        <f t="shared" si="273"/>
        <v>15000</v>
      </c>
      <c r="O114" s="51">
        <f t="shared" si="273"/>
        <v>20000</v>
      </c>
      <c r="P114" s="51">
        <f t="shared" si="273"/>
        <v>25000</v>
      </c>
      <c r="Q114" s="51">
        <f t="shared" si="273"/>
        <v>30000</v>
      </c>
      <c r="R114" s="51">
        <f t="shared" si="273"/>
        <v>35000</v>
      </c>
      <c r="S114" s="51">
        <f t="shared" si="273"/>
        <v>40000</v>
      </c>
      <c r="T114" s="51">
        <f t="shared" si="273"/>
        <v>45000</v>
      </c>
      <c r="U114" s="51">
        <f t="shared" si="273"/>
        <v>50000</v>
      </c>
      <c r="V114" s="51">
        <f t="shared" si="273"/>
        <v>55000</v>
      </c>
      <c r="W114" s="51">
        <f t="shared" si="273"/>
        <v>60000</v>
      </c>
      <c r="X114" s="51">
        <f t="shared" si="273"/>
        <v>65000</v>
      </c>
      <c r="Y114" s="51">
        <f t="shared" si="273"/>
        <v>70000</v>
      </c>
      <c r="Z114" s="51">
        <f t="shared" si="273"/>
        <v>75000</v>
      </c>
      <c r="AA114" s="51">
        <f t="shared" si="273"/>
        <v>80000</v>
      </c>
      <c r="AB114" s="51">
        <f t="shared" si="273"/>
        <v>85000</v>
      </c>
      <c r="AC114" s="51">
        <f t="shared" si="273"/>
        <v>90000</v>
      </c>
      <c r="AD114" s="51">
        <f t="shared" si="273"/>
        <v>95000</v>
      </c>
      <c r="AE114" s="51">
        <f t="shared" si="273"/>
        <v>100000</v>
      </c>
      <c r="AF114" s="51">
        <f t="shared" si="273"/>
        <v>105000</v>
      </c>
      <c r="AG114" s="51">
        <f t="shared" si="273"/>
        <v>110000</v>
      </c>
      <c r="AH114" s="51">
        <f t="shared" si="273"/>
        <v>115000</v>
      </c>
      <c r="AI114" s="51">
        <f t="shared" si="273"/>
        <v>120000</v>
      </c>
      <c r="AJ114" s="51">
        <f t="shared" si="273"/>
        <v>125000</v>
      </c>
      <c r="AK114" s="51">
        <f t="shared" si="273"/>
        <v>130000</v>
      </c>
      <c r="AL114" s="51">
        <f t="shared" si="273"/>
        <v>135000</v>
      </c>
      <c r="AM114" s="51">
        <f t="shared" si="273"/>
        <v>140000</v>
      </c>
      <c r="AN114" s="51">
        <f t="shared" si="273"/>
        <v>145000</v>
      </c>
      <c r="AO114" s="51">
        <f t="shared" si="273"/>
        <v>150000</v>
      </c>
      <c r="AP114" s="51">
        <f t="shared" si="273"/>
        <v>155000</v>
      </c>
      <c r="AQ114" s="51">
        <f t="shared" si="273"/>
        <v>160000</v>
      </c>
      <c r="AR114" s="51">
        <f t="shared" si="273"/>
        <v>165000</v>
      </c>
      <c r="AS114" s="51">
        <f t="shared" si="273"/>
        <v>170000</v>
      </c>
      <c r="AT114" s="51">
        <f t="shared" si="273"/>
        <v>175000</v>
      </c>
      <c r="AU114" s="51">
        <f t="shared" si="273"/>
        <v>180000</v>
      </c>
      <c r="AV114" s="51">
        <f t="shared" si="273"/>
        <v>180000</v>
      </c>
      <c r="AW114" s="51">
        <f t="shared" si="273"/>
        <v>180000</v>
      </c>
      <c r="AX114" s="51">
        <f t="shared" si="273"/>
        <v>180000</v>
      </c>
      <c r="AY114" s="51">
        <f t="shared" si="273"/>
        <v>180000</v>
      </c>
      <c r="AZ114" s="51">
        <f t="shared" si="273"/>
        <v>180000</v>
      </c>
      <c r="BA114" s="51">
        <f t="shared" si="273"/>
        <v>180000</v>
      </c>
      <c r="BB114" s="51">
        <f t="shared" si="273"/>
        <v>180000</v>
      </c>
      <c r="BC114" s="51">
        <f t="shared" si="273"/>
        <v>180000</v>
      </c>
      <c r="BD114" s="51">
        <f t="shared" si="273"/>
        <v>170000</v>
      </c>
      <c r="BE114" s="51">
        <f t="shared" si="273"/>
        <v>170000</v>
      </c>
      <c r="BF114" s="51">
        <f t="shared" si="273"/>
        <v>170000</v>
      </c>
      <c r="BG114" s="51">
        <f t="shared" si="273"/>
        <v>170000</v>
      </c>
      <c r="BH114" s="51">
        <f t="shared" si="273"/>
        <v>170000</v>
      </c>
      <c r="BI114" s="51">
        <f t="shared" si="273"/>
        <v>170000</v>
      </c>
      <c r="BJ114" s="51">
        <f t="shared" si="273"/>
        <v>170000</v>
      </c>
      <c r="BK114" s="51">
        <f t="shared" si="273"/>
        <v>170000</v>
      </c>
      <c r="BL114" s="51">
        <f t="shared" si="273"/>
        <v>170000</v>
      </c>
      <c r="BM114" s="51">
        <f t="shared" si="273"/>
        <v>193623</v>
      </c>
      <c r="BN114" s="51">
        <f t="shared" si="273"/>
        <v>202942</v>
      </c>
      <c r="BO114" s="51">
        <f t="shared" si="273"/>
        <v>202942</v>
      </c>
      <c r="BP114" s="51">
        <f t="shared" si="273"/>
        <v>202942</v>
      </c>
      <c r="BQ114" s="51">
        <f t="shared" ref="BQ114:CF114" si="274" xml:space="preserve"> BP114+BQ113</f>
        <v>202942</v>
      </c>
      <c r="BR114" s="51">
        <f t="shared" si="274"/>
        <v>202942</v>
      </c>
      <c r="BS114" s="51">
        <f t="shared" si="274"/>
        <v>202942</v>
      </c>
      <c r="BT114" s="51">
        <f t="shared" si="274"/>
        <v>202942</v>
      </c>
      <c r="BU114" s="51">
        <f t="shared" si="274"/>
        <v>202942</v>
      </c>
      <c r="BV114" s="51">
        <f t="shared" si="274"/>
        <v>202942</v>
      </c>
      <c r="BW114" s="51">
        <f t="shared" si="274"/>
        <v>202942</v>
      </c>
      <c r="BX114" s="51">
        <f t="shared" si="274"/>
        <v>202942</v>
      </c>
      <c r="BY114" s="51">
        <f t="shared" si="274"/>
        <v>202942</v>
      </c>
      <c r="BZ114" s="51">
        <f t="shared" si="274"/>
        <v>202942</v>
      </c>
      <c r="CA114" s="51">
        <f t="shared" si="274"/>
        <v>202942</v>
      </c>
      <c r="CB114" s="51">
        <f t="shared" si="274"/>
        <v>202942</v>
      </c>
      <c r="CC114" s="51">
        <f t="shared" si="274"/>
        <v>202942</v>
      </c>
      <c r="CD114" s="51">
        <f t="shared" si="274"/>
        <v>202942</v>
      </c>
      <c r="CE114" s="51">
        <f t="shared" si="274"/>
        <v>202942</v>
      </c>
      <c r="CF114" s="51">
        <f t="shared" si="274"/>
        <v>202942</v>
      </c>
      <c r="CG114" s="51">
        <f t="shared" ref="CG114:DD114" si="275" xml:space="preserve"> CF114+CG113</f>
        <v>202942</v>
      </c>
      <c r="CH114" s="51">
        <f t="shared" si="275"/>
        <v>202942</v>
      </c>
      <c r="CI114" s="51">
        <f t="shared" si="275"/>
        <v>202942</v>
      </c>
      <c r="CJ114" s="51">
        <f t="shared" si="275"/>
        <v>202942</v>
      </c>
      <c r="CK114" s="51">
        <f t="shared" si="275"/>
        <v>202942</v>
      </c>
      <c r="CL114" s="51">
        <f t="shared" si="275"/>
        <v>202942</v>
      </c>
      <c r="CM114" s="51">
        <f t="shared" si="275"/>
        <v>202942</v>
      </c>
      <c r="CN114" s="51">
        <f t="shared" si="275"/>
        <v>202942</v>
      </c>
      <c r="CO114" s="51">
        <f t="shared" si="275"/>
        <v>202942</v>
      </c>
      <c r="CP114" s="51">
        <f t="shared" si="275"/>
        <v>202942</v>
      </c>
      <c r="CQ114" s="51">
        <f t="shared" si="275"/>
        <v>202942</v>
      </c>
      <c r="CR114" s="51">
        <f t="shared" si="275"/>
        <v>202942</v>
      </c>
      <c r="CS114" s="51">
        <f t="shared" si="275"/>
        <v>202942</v>
      </c>
      <c r="CT114" s="51">
        <f t="shared" si="275"/>
        <v>202942</v>
      </c>
      <c r="CU114" s="51">
        <f t="shared" si="275"/>
        <v>202942</v>
      </c>
      <c r="CV114" s="51">
        <f t="shared" si="275"/>
        <v>202942</v>
      </c>
      <c r="CW114" s="51">
        <f t="shared" si="275"/>
        <v>202942</v>
      </c>
      <c r="CX114" s="51">
        <f t="shared" si="275"/>
        <v>202942</v>
      </c>
      <c r="CY114" s="51">
        <f t="shared" si="275"/>
        <v>202942</v>
      </c>
      <c r="CZ114" s="51">
        <f t="shared" si="275"/>
        <v>202942</v>
      </c>
      <c r="DA114" s="51">
        <f t="shared" si="275"/>
        <v>202942</v>
      </c>
      <c r="DB114" s="51">
        <f t="shared" si="275"/>
        <v>202942</v>
      </c>
      <c r="DC114" s="51">
        <f t="shared" si="275"/>
        <v>202942</v>
      </c>
      <c r="DD114" s="51">
        <f t="shared" si="275"/>
        <v>202942</v>
      </c>
      <c r="DE114" s="15"/>
      <c r="DF114" s="16"/>
    </row>
    <row r="115" spans="1:110" x14ac:dyDescent="0.25">
      <c r="A115" s="97" t="s">
        <v>60</v>
      </c>
      <c r="B115" s="98"/>
      <c r="C115" s="98">
        <f xml:space="preserve"> C110-C113</f>
        <v>36081</v>
      </c>
      <c r="D115" s="98">
        <f t="shared" ref="D115:BO115" si="276" xml:space="preserve"> D110-D113</f>
        <v>38942</v>
      </c>
      <c r="E115" s="98">
        <f t="shared" si="276"/>
        <v>46848</v>
      </c>
      <c r="F115" s="98">
        <f t="shared" si="276"/>
        <v>29133</v>
      </c>
      <c r="G115" s="98">
        <f t="shared" si="276"/>
        <v>47237</v>
      </c>
      <c r="H115" s="98">
        <f t="shared" si="276"/>
        <v>36822</v>
      </c>
      <c r="I115" s="98">
        <f t="shared" si="276"/>
        <v>34916</v>
      </c>
      <c r="J115" s="98">
        <f t="shared" si="276"/>
        <v>44993</v>
      </c>
      <c r="K115" s="98">
        <f t="shared" si="276"/>
        <v>77438</v>
      </c>
      <c r="L115" s="98">
        <f t="shared" si="276"/>
        <v>46128</v>
      </c>
      <c r="M115" s="98">
        <f t="shared" si="276"/>
        <v>36352</v>
      </c>
      <c r="N115" s="98">
        <f t="shared" si="276"/>
        <v>33945</v>
      </c>
      <c r="O115" s="98">
        <f t="shared" si="276"/>
        <v>36913</v>
      </c>
      <c r="P115" s="98">
        <f t="shared" si="276"/>
        <v>39093</v>
      </c>
      <c r="Q115" s="98">
        <f t="shared" si="276"/>
        <v>47179</v>
      </c>
      <c r="R115" s="98">
        <f t="shared" si="276"/>
        <v>35711</v>
      </c>
      <c r="S115" s="98">
        <f t="shared" si="276"/>
        <v>44276</v>
      </c>
      <c r="T115" s="98">
        <f t="shared" si="276"/>
        <v>40417</v>
      </c>
      <c r="U115" s="98">
        <f t="shared" si="276"/>
        <v>47107</v>
      </c>
      <c r="V115" s="98">
        <f t="shared" si="276"/>
        <v>42826</v>
      </c>
      <c r="W115" s="98">
        <f t="shared" si="276"/>
        <v>43830</v>
      </c>
      <c r="X115" s="98">
        <f t="shared" si="276"/>
        <v>55979</v>
      </c>
      <c r="Y115" s="98">
        <f t="shared" si="276"/>
        <v>49136</v>
      </c>
      <c r="Z115" s="98">
        <f t="shared" si="276"/>
        <v>45074</v>
      </c>
      <c r="AA115" s="98">
        <f t="shared" si="276"/>
        <v>39808</v>
      </c>
      <c r="AB115" s="98">
        <f t="shared" si="276"/>
        <v>38895</v>
      </c>
      <c r="AC115" s="98">
        <f t="shared" si="276"/>
        <v>40148</v>
      </c>
      <c r="AD115" s="98">
        <f t="shared" si="276"/>
        <v>44200</v>
      </c>
      <c r="AE115" s="98">
        <f t="shared" si="276"/>
        <v>46706</v>
      </c>
      <c r="AF115" s="98">
        <f t="shared" si="276"/>
        <v>38326</v>
      </c>
      <c r="AG115" s="98">
        <f t="shared" si="276"/>
        <v>52724</v>
      </c>
      <c r="AH115" s="98">
        <f t="shared" si="276"/>
        <v>48155</v>
      </c>
      <c r="AI115" s="98">
        <f t="shared" si="276"/>
        <v>47548</v>
      </c>
      <c r="AJ115" s="98">
        <f t="shared" si="276"/>
        <v>37597</v>
      </c>
      <c r="AK115" s="98">
        <f t="shared" si="276"/>
        <v>46072</v>
      </c>
      <c r="AL115" s="98">
        <f t="shared" si="276"/>
        <v>37052</v>
      </c>
      <c r="AM115" s="98">
        <f t="shared" si="276"/>
        <v>34940</v>
      </c>
      <c r="AN115" s="98">
        <f t="shared" si="276"/>
        <v>46473</v>
      </c>
      <c r="AO115" s="98">
        <f t="shared" si="276"/>
        <v>49733</v>
      </c>
      <c r="AP115" s="98">
        <f t="shared" si="276"/>
        <v>37833</v>
      </c>
      <c r="AQ115" s="98">
        <f t="shared" si="276"/>
        <v>45718</v>
      </c>
      <c r="AR115" s="98">
        <f t="shared" si="276"/>
        <v>48486</v>
      </c>
      <c r="AS115" s="98">
        <f t="shared" si="276"/>
        <v>47748</v>
      </c>
      <c r="AT115" s="98">
        <f t="shared" si="276"/>
        <v>31573</v>
      </c>
      <c r="AU115" s="98">
        <f t="shared" si="276"/>
        <v>51505</v>
      </c>
      <c r="AV115" s="98">
        <f t="shared" si="276"/>
        <v>41877</v>
      </c>
      <c r="AW115" s="98">
        <f t="shared" si="276"/>
        <v>39052</v>
      </c>
      <c r="AX115" s="98">
        <f t="shared" si="276"/>
        <v>37487</v>
      </c>
      <c r="AY115" s="98">
        <f t="shared" si="276"/>
        <v>35873</v>
      </c>
      <c r="AZ115" s="98">
        <f t="shared" si="276"/>
        <v>53350</v>
      </c>
      <c r="BA115" s="98">
        <f t="shared" si="276"/>
        <v>50436</v>
      </c>
      <c r="BB115" s="98">
        <f t="shared" si="276"/>
        <v>43580</v>
      </c>
      <c r="BC115" s="98">
        <f t="shared" si="276"/>
        <v>36468</v>
      </c>
      <c r="BD115" s="98">
        <f t="shared" si="276"/>
        <v>47517</v>
      </c>
      <c r="BE115" s="98">
        <f t="shared" si="276"/>
        <v>39121</v>
      </c>
      <c r="BF115" s="98">
        <f t="shared" si="276"/>
        <v>51293</v>
      </c>
      <c r="BG115" s="98">
        <f t="shared" si="276"/>
        <v>43148</v>
      </c>
      <c r="BH115" s="98">
        <f t="shared" si="276"/>
        <v>50219</v>
      </c>
      <c r="BI115" s="98">
        <f t="shared" si="276"/>
        <v>37939</v>
      </c>
      <c r="BJ115" s="98">
        <f t="shared" si="276"/>
        <v>37870</v>
      </c>
      <c r="BK115" s="98">
        <f t="shared" si="276"/>
        <v>44126</v>
      </c>
      <c r="BL115" s="98">
        <f t="shared" si="276"/>
        <v>36574</v>
      </c>
      <c r="BM115" s="98">
        <f t="shared" si="276"/>
        <v>39891</v>
      </c>
      <c r="BN115" s="98">
        <f t="shared" si="276"/>
        <v>40663</v>
      </c>
      <c r="BO115" s="98">
        <f t="shared" si="276"/>
        <v>35277</v>
      </c>
      <c r="BP115" s="98">
        <f t="shared" ref="BP115:CF115" si="277" xml:space="preserve"> BP110-BP113</f>
        <v>43596</v>
      </c>
      <c r="BQ115" s="98">
        <f t="shared" si="277"/>
        <v>45456</v>
      </c>
      <c r="BR115" s="98">
        <f t="shared" si="277"/>
        <v>37105</v>
      </c>
      <c r="BS115" s="98">
        <f t="shared" si="277"/>
        <v>46492</v>
      </c>
      <c r="BT115" s="98">
        <f t="shared" si="277"/>
        <v>52166</v>
      </c>
      <c r="BU115" s="98">
        <f t="shared" si="277"/>
        <v>44683</v>
      </c>
      <c r="BV115" s="98">
        <f t="shared" si="277"/>
        <v>54812</v>
      </c>
      <c r="BW115" s="98">
        <f t="shared" si="277"/>
        <v>47408</v>
      </c>
      <c r="BX115" s="98">
        <f t="shared" si="277"/>
        <v>45111</v>
      </c>
      <c r="BY115" s="98">
        <f t="shared" si="277"/>
        <v>37432</v>
      </c>
      <c r="BZ115" s="98">
        <f t="shared" si="277"/>
        <v>50790</v>
      </c>
      <c r="CA115" s="98">
        <f t="shared" si="277"/>
        <v>47229</v>
      </c>
      <c r="CB115" s="98">
        <f t="shared" si="277"/>
        <v>54319</v>
      </c>
      <c r="CC115" s="98">
        <f t="shared" si="277"/>
        <v>36381</v>
      </c>
      <c r="CD115" s="98">
        <f t="shared" si="277"/>
        <v>47325</v>
      </c>
      <c r="CE115" s="98">
        <f t="shared" si="277"/>
        <v>46588</v>
      </c>
      <c r="CF115" s="98">
        <f t="shared" si="277"/>
        <v>49356</v>
      </c>
      <c r="CG115" s="98">
        <f t="shared" ref="CG115:CR115" si="278" xml:space="preserve"> CG110-CG113</f>
        <v>41046</v>
      </c>
      <c r="CH115" s="98">
        <f t="shared" si="278"/>
        <v>27609</v>
      </c>
      <c r="CI115" s="98">
        <f t="shared" si="278"/>
        <v>47749</v>
      </c>
      <c r="CJ115" s="98">
        <f t="shared" si="278"/>
        <v>53904</v>
      </c>
      <c r="CK115" s="98">
        <f t="shared" si="278"/>
        <v>38652</v>
      </c>
      <c r="CL115" s="98">
        <f t="shared" si="278"/>
        <v>38931</v>
      </c>
      <c r="CM115" s="98">
        <f t="shared" si="278"/>
        <v>42897</v>
      </c>
      <c r="CN115" s="98">
        <f t="shared" si="278"/>
        <v>41430</v>
      </c>
      <c r="CO115" s="98">
        <f t="shared" si="278"/>
        <v>45920</v>
      </c>
      <c r="CP115" s="98">
        <f t="shared" si="278"/>
        <v>39628</v>
      </c>
      <c r="CQ115" s="98">
        <f t="shared" si="278"/>
        <v>34308</v>
      </c>
      <c r="CR115" s="98">
        <f t="shared" si="278"/>
        <v>46823</v>
      </c>
      <c r="CS115" s="98">
        <f t="shared" ref="CS115:DD115" si="279" xml:space="preserve"> CS110-CS113</f>
        <v>49678</v>
      </c>
      <c r="CT115" s="98">
        <f t="shared" si="279"/>
        <v>42260</v>
      </c>
      <c r="CU115" s="98">
        <f t="shared" si="279"/>
        <v>41041</v>
      </c>
      <c r="CV115" s="98">
        <f t="shared" si="279"/>
        <v>42670</v>
      </c>
      <c r="CW115" s="98">
        <f t="shared" si="279"/>
        <v>31849</v>
      </c>
      <c r="CX115" s="98">
        <f t="shared" si="279"/>
        <v>37488</v>
      </c>
      <c r="CY115" s="98">
        <f t="shared" si="279"/>
        <v>45661</v>
      </c>
      <c r="CZ115" s="98">
        <f t="shared" si="279"/>
        <v>49618</v>
      </c>
      <c r="DA115" s="98">
        <f t="shared" si="279"/>
        <v>40790</v>
      </c>
      <c r="DB115" s="98">
        <f t="shared" si="279"/>
        <v>41957</v>
      </c>
      <c r="DC115" s="98">
        <f t="shared" si="279"/>
        <v>39162</v>
      </c>
      <c r="DD115" s="98">
        <f t="shared" si="279"/>
        <v>33717</v>
      </c>
      <c r="DE115" s="15"/>
      <c r="DF115" s="16"/>
    </row>
    <row r="117" spans="1:110" x14ac:dyDescent="0.25">
      <c r="A117" s="97" t="s">
        <v>61</v>
      </c>
      <c r="B117" s="98"/>
      <c r="C117" s="98">
        <f t="shared" ref="C117:AH117" si="280" xml:space="preserve"> C63</f>
        <v>20618</v>
      </c>
      <c r="D117" s="98">
        <f t="shared" si="280"/>
        <v>19148</v>
      </c>
      <c r="E117" s="98">
        <f t="shared" si="280"/>
        <v>31228</v>
      </c>
      <c r="F117" s="98">
        <f t="shared" si="280"/>
        <v>14050</v>
      </c>
      <c r="G117" s="98">
        <f t="shared" si="280"/>
        <v>22962</v>
      </c>
      <c r="H117" s="98">
        <f t="shared" si="280"/>
        <v>15591</v>
      </c>
      <c r="I117" s="98">
        <f t="shared" si="280"/>
        <v>16783</v>
      </c>
      <c r="J117" s="98">
        <f t="shared" si="280"/>
        <v>29425</v>
      </c>
      <c r="K117" s="98">
        <f t="shared" si="280"/>
        <v>36276</v>
      </c>
      <c r="L117" s="98">
        <f t="shared" si="280"/>
        <v>27761</v>
      </c>
      <c r="M117" s="98">
        <f t="shared" si="280"/>
        <v>19378</v>
      </c>
      <c r="N117" s="98">
        <f t="shared" si="280"/>
        <v>17147</v>
      </c>
      <c r="O117" s="98">
        <f t="shared" si="280"/>
        <v>19809</v>
      </c>
      <c r="P117" s="98">
        <f t="shared" si="280"/>
        <v>19466</v>
      </c>
      <c r="Q117" s="98">
        <f t="shared" si="280"/>
        <v>25475</v>
      </c>
      <c r="R117" s="98">
        <f t="shared" si="280"/>
        <v>15740</v>
      </c>
      <c r="S117" s="98">
        <f t="shared" si="280"/>
        <v>27415</v>
      </c>
      <c r="T117" s="98">
        <f t="shared" si="280"/>
        <v>23657</v>
      </c>
      <c r="U117" s="98">
        <f t="shared" si="280"/>
        <v>26459</v>
      </c>
      <c r="V117" s="98">
        <f t="shared" si="280"/>
        <v>24489</v>
      </c>
      <c r="W117" s="98">
        <f t="shared" si="280"/>
        <v>16939</v>
      </c>
      <c r="X117" s="98">
        <f t="shared" si="280"/>
        <v>31775</v>
      </c>
      <c r="Y117" s="98">
        <f t="shared" si="280"/>
        <v>30103</v>
      </c>
      <c r="Z117" s="98">
        <f t="shared" si="280"/>
        <v>25934</v>
      </c>
      <c r="AA117" s="98">
        <f t="shared" si="280"/>
        <v>23385</v>
      </c>
      <c r="AB117" s="98">
        <f t="shared" si="280"/>
        <v>19719</v>
      </c>
      <c r="AC117" s="98">
        <f t="shared" si="280"/>
        <v>23240</v>
      </c>
      <c r="AD117" s="98">
        <f t="shared" si="280"/>
        <v>24033</v>
      </c>
      <c r="AE117" s="98">
        <f t="shared" si="280"/>
        <v>30073</v>
      </c>
      <c r="AF117" s="98">
        <f t="shared" si="280"/>
        <v>16534</v>
      </c>
      <c r="AG117" s="98">
        <f t="shared" si="280"/>
        <v>29935</v>
      </c>
      <c r="AH117" s="98">
        <f t="shared" si="280"/>
        <v>29116</v>
      </c>
      <c r="AI117" s="98">
        <f t="shared" ref="AI117:BN117" si="281" xml:space="preserve"> AI63</f>
        <v>30395</v>
      </c>
      <c r="AJ117" s="98">
        <f t="shared" si="281"/>
        <v>19721</v>
      </c>
      <c r="AK117" s="98">
        <f t="shared" si="281"/>
        <v>25570</v>
      </c>
      <c r="AL117" s="98">
        <f t="shared" si="281"/>
        <v>20851</v>
      </c>
      <c r="AM117" s="98">
        <f t="shared" si="281"/>
        <v>15732</v>
      </c>
      <c r="AN117" s="98">
        <f t="shared" si="281"/>
        <v>26295</v>
      </c>
      <c r="AO117" s="98">
        <f t="shared" si="281"/>
        <v>26588</v>
      </c>
      <c r="AP117" s="98">
        <f t="shared" si="281"/>
        <v>19593</v>
      </c>
      <c r="AQ117" s="98">
        <f t="shared" si="281"/>
        <v>28231</v>
      </c>
      <c r="AR117" s="98">
        <f t="shared" si="281"/>
        <v>29520</v>
      </c>
      <c r="AS117" s="98">
        <f t="shared" si="281"/>
        <v>22843</v>
      </c>
      <c r="AT117" s="98">
        <f t="shared" si="281"/>
        <v>10866</v>
      </c>
      <c r="AU117" s="98">
        <f t="shared" si="281"/>
        <v>31447</v>
      </c>
      <c r="AV117" s="98">
        <f t="shared" si="281"/>
        <v>25344</v>
      </c>
      <c r="AW117" s="98">
        <f t="shared" si="281"/>
        <v>19273</v>
      </c>
      <c r="AX117" s="98">
        <f t="shared" si="281"/>
        <v>19695</v>
      </c>
      <c r="AY117" s="98">
        <f t="shared" si="281"/>
        <v>17478</v>
      </c>
      <c r="AZ117" s="98">
        <f t="shared" si="281"/>
        <v>31923</v>
      </c>
      <c r="BA117" s="98">
        <f t="shared" si="281"/>
        <v>31779</v>
      </c>
      <c r="BB117" s="98">
        <f t="shared" si="281"/>
        <v>23404</v>
      </c>
      <c r="BC117" s="98">
        <f t="shared" si="281"/>
        <v>17662</v>
      </c>
      <c r="BD117" s="98">
        <f t="shared" si="281"/>
        <v>16891</v>
      </c>
      <c r="BE117" s="98">
        <f t="shared" si="281"/>
        <v>17514</v>
      </c>
      <c r="BF117" s="98">
        <f t="shared" si="281"/>
        <v>24721</v>
      </c>
      <c r="BG117" s="98">
        <f t="shared" si="281"/>
        <v>25369</v>
      </c>
      <c r="BH117" s="98">
        <f t="shared" si="281"/>
        <v>31535</v>
      </c>
      <c r="BI117" s="98">
        <f t="shared" si="281"/>
        <v>19387</v>
      </c>
      <c r="BJ117" s="98">
        <f t="shared" si="281"/>
        <v>20690</v>
      </c>
      <c r="BK117" s="98">
        <f t="shared" si="281"/>
        <v>25654</v>
      </c>
      <c r="BL117" s="98">
        <f t="shared" si="281"/>
        <v>17380</v>
      </c>
      <c r="BM117" s="98">
        <f t="shared" si="281"/>
        <v>21100</v>
      </c>
      <c r="BN117" s="98">
        <f t="shared" si="281"/>
        <v>19145</v>
      </c>
      <c r="BO117" s="98">
        <f t="shared" ref="BO117:CT117" si="282" xml:space="preserve"> BO63</f>
        <v>15505</v>
      </c>
      <c r="BP117" s="98">
        <f t="shared" si="282"/>
        <v>21546</v>
      </c>
      <c r="BQ117" s="98">
        <f t="shared" si="282"/>
        <v>26498</v>
      </c>
      <c r="BR117" s="98">
        <f t="shared" si="282"/>
        <v>18802</v>
      </c>
      <c r="BS117" s="98">
        <f t="shared" si="282"/>
        <v>27649</v>
      </c>
      <c r="BT117" s="98">
        <f t="shared" si="282"/>
        <v>29841</v>
      </c>
      <c r="BU117" s="98">
        <f t="shared" si="282"/>
        <v>24463</v>
      </c>
      <c r="BV117" s="98">
        <f t="shared" si="282"/>
        <v>20726</v>
      </c>
      <c r="BW117" s="98">
        <f t="shared" si="282"/>
        <v>27001</v>
      </c>
      <c r="BX117" s="98">
        <f t="shared" si="282"/>
        <v>25316</v>
      </c>
      <c r="BY117" s="98">
        <f t="shared" si="282"/>
        <v>15359</v>
      </c>
      <c r="BZ117" s="98">
        <f t="shared" si="282"/>
        <v>32205</v>
      </c>
      <c r="CA117" s="98">
        <f t="shared" si="282"/>
        <v>26623</v>
      </c>
      <c r="CB117" s="98">
        <f t="shared" si="282"/>
        <v>30241</v>
      </c>
      <c r="CC117" s="98">
        <f t="shared" si="282"/>
        <v>17326</v>
      </c>
      <c r="CD117" s="98">
        <f t="shared" si="282"/>
        <v>27008</v>
      </c>
      <c r="CE117" s="98">
        <f t="shared" si="282"/>
        <v>28065</v>
      </c>
      <c r="CF117" s="98">
        <f t="shared" si="282"/>
        <v>24147</v>
      </c>
      <c r="CG117" s="98">
        <f t="shared" si="282"/>
        <v>24253</v>
      </c>
      <c r="CH117" s="98">
        <f t="shared" si="282"/>
        <v>10849</v>
      </c>
      <c r="CI117" s="98">
        <f t="shared" si="282"/>
        <v>22570</v>
      </c>
      <c r="CJ117" s="98">
        <f t="shared" si="282"/>
        <v>26300</v>
      </c>
      <c r="CK117" s="98">
        <f t="shared" si="282"/>
        <v>22610</v>
      </c>
      <c r="CL117" s="98">
        <f t="shared" si="282"/>
        <v>20977</v>
      </c>
      <c r="CM117" s="98">
        <f t="shared" si="282"/>
        <v>25197</v>
      </c>
      <c r="CN117" s="98">
        <f t="shared" si="282"/>
        <v>21594</v>
      </c>
      <c r="CO117" s="98">
        <f t="shared" si="282"/>
        <v>28092</v>
      </c>
      <c r="CP117" s="98">
        <f t="shared" si="282"/>
        <v>16828</v>
      </c>
      <c r="CQ117" s="98">
        <f t="shared" si="282"/>
        <v>17589</v>
      </c>
      <c r="CR117" s="98">
        <f t="shared" si="282"/>
        <v>28011</v>
      </c>
      <c r="CS117" s="98">
        <f t="shared" si="282"/>
        <v>32466</v>
      </c>
      <c r="CT117" s="98">
        <f t="shared" si="282"/>
        <v>23515</v>
      </c>
      <c r="CU117" s="98">
        <f t="shared" ref="CU117:DD117" si="283" xml:space="preserve"> CU63</f>
        <v>24070</v>
      </c>
      <c r="CV117" s="98">
        <f t="shared" si="283"/>
        <v>23024</v>
      </c>
      <c r="CW117" s="98">
        <f t="shared" si="283"/>
        <v>14661</v>
      </c>
      <c r="CX117" s="98">
        <f t="shared" si="283"/>
        <v>17589</v>
      </c>
      <c r="CY117" s="98">
        <f t="shared" si="283"/>
        <v>28011</v>
      </c>
      <c r="CZ117" s="98">
        <f t="shared" si="283"/>
        <v>32466</v>
      </c>
      <c r="DA117" s="98">
        <f t="shared" si="283"/>
        <v>23515</v>
      </c>
      <c r="DB117" s="98">
        <f t="shared" si="283"/>
        <v>24070</v>
      </c>
      <c r="DC117" s="98">
        <f t="shared" si="283"/>
        <v>23024</v>
      </c>
      <c r="DD117" s="98">
        <f t="shared" si="283"/>
        <v>14661</v>
      </c>
      <c r="DE117" s="15"/>
      <c r="DF117" s="16"/>
    </row>
    <row r="118" spans="1:110" x14ac:dyDescent="0.25">
      <c r="A118" s="97" t="s">
        <v>62</v>
      </c>
      <c r="B118" s="98"/>
      <c r="C118" s="98">
        <f t="shared" ref="C118:AH118" si="284" xml:space="preserve"> C76</f>
        <v>0</v>
      </c>
      <c r="D118" s="98">
        <f t="shared" si="284"/>
        <v>0</v>
      </c>
      <c r="E118" s="98">
        <f t="shared" si="284"/>
        <v>0</v>
      </c>
      <c r="F118" s="98">
        <f t="shared" si="284"/>
        <v>542</v>
      </c>
      <c r="G118" s="98">
        <f t="shared" si="284"/>
        <v>652</v>
      </c>
      <c r="H118" s="98">
        <f t="shared" si="284"/>
        <v>3295</v>
      </c>
      <c r="I118" s="98">
        <f t="shared" si="284"/>
        <v>2411</v>
      </c>
      <c r="J118" s="98">
        <f t="shared" si="284"/>
        <v>1499</v>
      </c>
      <c r="K118" s="98">
        <f t="shared" si="284"/>
        <v>1396</v>
      </c>
      <c r="L118" s="98">
        <f t="shared" si="284"/>
        <v>2544</v>
      </c>
      <c r="M118" s="98">
        <f t="shared" si="284"/>
        <v>2848</v>
      </c>
      <c r="N118" s="98">
        <f t="shared" si="284"/>
        <v>1314</v>
      </c>
      <c r="O118" s="98">
        <f t="shared" si="284"/>
        <v>1800</v>
      </c>
      <c r="P118" s="98">
        <f t="shared" si="284"/>
        <v>3467</v>
      </c>
      <c r="Q118" s="98">
        <f t="shared" si="284"/>
        <v>1800</v>
      </c>
      <c r="R118" s="98">
        <f t="shared" si="284"/>
        <v>4609</v>
      </c>
      <c r="S118" s="98">
        <f t="shared" si="284"/>
        <v>2875</v>
      </c>
      <c r="T118" s="98">
        <f t="shared" si="284"/>
        <v>1800</v>
      </c>
      <c r="U118" s="98">
        <f t="shared" si="284"/>
        <v>2874</v>
      </c>
      <c r="V118" s="98">
        <f t="shared" si="284"/>
        <v>1800</v>
      </c>
      <c r="W118" s="98">
        <f t="shared" si="284"/>
        <v>3929</v>
      </c>
      <c r="X118" s="98">
        <f t="shared" si="284"/>
        <v>4070</v>
      </c>
      <c r="Y118" s="98">
        <f t="shared" si="284"/>
        <v>4570</v>
      </c>
      <c r="Z118" s="98">
        <f t="shared" si="284"/>
        <v>3647</v>
      </c>
      <c r="AA118" s="98">
        <f t="shared" si="284"/>
        <v>2300</v>
      </c>
      <c r="AB118" s="98">
        <f t="shared" si="284"/>
        <v>2300</v>
      </c>
      <c r="AC118" s="98">
        <f t="shared" si="284"/>
        <v>2300</v>
      </c>
      <c r="AD118" s="98">
        <f t="shared" si="284"/>
        <v>3401</v>
      </c>
      <c r="AE118" s="98">
        <f t="shared" si="284"/>
        <v>2300</v>
      </c>
      <c r="AF118" s="98">
        <f t="shared" si="284"/>
        <v>3785</v>
      </c>
      <c r="AG118" s="98">
        <f t="shared" si="284"/>
        <v>4837</v>
      </c>
      <c r="AH118" s="98">
        <f t="shared" si="284"/>
        <v>3445</v>
      </c>
      <c r="AI118" s="98">
        <f t="shared" ref="AI118:BN118" si="285" xml:space="preserve"> AI76</f>
        <v>2300</v>
      </c>
      <c r="AJ118" s="98">
        <f t="shared" si="285"/>
        <v>3352</v>
      </c>
      <c r="AK118" s="98">
        <f t="shared" si="285"/>
        <v>3474</v>
      </c>
      <c r="AL118" s="98">
        <f t="shared" si="285"/>
        <v>2300</v>
      </c>
      <c r="AM118" s="98">
        <f t="shared" si="285"/>
        <v>2300</v>
      </c>
      <c r="AN118" s="98">
        <f t="shared" si="285"/>
        <v>3559</v>
      </c>
      <c r="AO118" s="98">
        <f t="shared" si="285"/>
        <v>3466</v>
      </c>
      <c r="AP118" s="98">
        <f t="shared" si="285"/>
        <v>2300</v>
      </c>
      <c r="AQ118" s="98">
        <f t="shared" si="285"/>
        <v>2300</v>
      </c>
      <c r="AR118" s="98">
        <f t="shared" si="285"/>
        <v>2300</v>
      </c>
      <c r="AS118" s="98">
        <f t="shared" si="285"/>
        <v>3361</v>
      </c>
      <c r="AT118" s="98">
        <f t="shared" si="285"/>
        <v>3726</v>
      </c>
      <c r="AU118" s="98">
        <f t="shared" si="285"/>
        <v>3308</v>
      </c>
      <c r="AV118" s="98">
        <f t="shared" si="285"/>
        <v>2300</v>
      </c>
      <c r="AW118" s="98">
        <f t="shared" si="285"/>
        <v>2300</v>
      </c>
      <c r="AX118" s="98">
        <f t="shared" si="285"/>
        <v>2300</v>
      </c>
      <c r="AY118" s="98">
        <f t="shared" si="285"/>
        <v>2300</v>
      </c>
      <c r="AZ118" s="98">
        <f t="shared" si="285"/>
        <v>2300</v>
      </c>
      <c r="BA118" s="98">
        <f t="shared" si="285"/>
        <v>2300</v>
      </c>
      <c r="BB118" s="98">
        <f t="shared" si="285"/>
        <v>2300</v>
      </c>
      <c r="BC118" s="98">
        <f t="shared" si="285"/>
        <v>2300</v>
      </c>
      <c r="BD118" s="98">
        <f t="shared" si="285"/>
        <v>2300</v>
      </c>
      <c r="BE118" s="98">
        <f t="shared" si="285"/>
        <v>2300</v>
      </c>
      <c r="BF118" s="98">
        <f t="shared" si="285"/>
        <v>2300</v>
      </c>
      <c r="BG118" s="98">
        <f t="shared" si="285"/>
        <v>2300</v>
      </c>
      <c r="BH118" s="98">
        <f t="shared" si="285"/>
        <v>2300</v>
      </c>
      <c r="BI118" s="98">
        <f t="shared" si="285"/>
        <v>2300</v>
      </c>
      <c r="BJ118" s="98">
        <f t="shared" si="285"/>
        <v>2300</v>
      </c>
      <c r="BK118" s="98">
        <f t="shared" si="285"/>
        <v>2300</v>
      </c>
      <c r="BL118" s="98">
        <f t="shared" si="285"/>
        <v>2300</v>
      </c>
      <c r="BM118" s="98">
        <f t="shared" si="285"/>
        <v>2300</v>
      </c>
      <c r="BN118" s="98">
        <f t="shared" si="285"/>
        <v>2300</v>
      </c>
      <c r="BO118" s="98">
        <f t="shared" ref="BO118:CT118" si="286" xml:space="preserve"> BO76</f>
        <v>2300</v>
      </c>
      <c r="BP118" s="98">
        <f t="shared" si="286"/>
        <v>2300</v>
      </c>
      <c r="BQ118" s="98">
        <f t="shared" si="286"/>
        <v>2300</v>
      </c>
      <c r="BR118" s="98">
        <f t="shared" si="286"/>
        <v>2300</v>
      </c>
      <c r="BS118" s="98">
        <f t="shared" si="286"/>
        <v>2300</v>
      </c>
      <c r="BT118" s="98">
        <f t="shared" si="286"/>
        <v>2300</v>
      </c>
      <c r="BU118" s="98">
        <f t="shared" si="286"/>
        <v>2300</v>
      </c>
      <c r="BV118" s="98">
        <f t="shared" si="286"/>
        <v>2300</v>
      </c>
      <c r="BW118" s="98">
        <f t="shared" si="286"/>
        <v>2300</v>
      </c>
      <c r="BX118" s="98">
        <f t="shared" si="286"/>
        <v>2300</v>
      </c>
      <c r="BY118" s="98">
        <f t="shared" si="286"/>
        <v>2300</v>
      </c>
      <c r="BZ118" s="98">
        <f t="shared" si="286"/>
        <v>2300</v>
      </c>
      <c r="CA118" s="98">
        <f t="shared" si="286"/>
        <v>2300</v>
      </c>
      <c r="CB118" s="98">
        <f t="shared" si="286"/>
        <v>2300</v>
      </c>
      <c r="CC118" s="98">
        <f t="shared" si="286"/>
        <v>2300</v>
      </c>
      <c r="CD118" s="98">
        <f t="shared" si="286"/>
        <v>2300</v>
      </c>
      <c r="CE118" s="98">
        <f t="shared" si="286"/>
        <v>0</v>
      </c>
      <c r="CF118" s="98">
        <f t="shared" si="286"/>
        <v>0</v>
      </c>
      <c r="CG118" s="98">
        <f t="shared" si="286"/>
        <v>0</v>
      </c>
      <c r="CH118" s="98">
        <f t="shared" si="286"/>
        <v>0</v>
      </c>
      <c r="CI118" s="98">
        <f t="shared" si="286"/>
        <v>0</v>
      </c>
      <c r="CJ118" s="98">
        <f t="shared" si="286"/>
        <v>0</v>
      </c>
      <c r="CK118" s="98">
        <f t="shared" si="286"/>
        <v>0</v>
      </c>
      <c r="CL118" s="98">
        <f t="shared" si="286"/>
        <v>0</v>
      </c>
      <c r="CM118" s="98">
        <f t="shared" si="286"/>
        <v>0</v>
      </c>
      <c r="CN118" s="98">
        <f t="shared" si="286"/>
        <v>0</v>
      </c>
      <c r="CO118" s="98">
        <f t="shared" si="286"/>
        <v>0</v>
      </c>
      <c r="CP118" s="98">
        <f t="shared" si="286"/>
        <v>0</v>
      </c>
      <c r="CQ118" s="98">
        <f t="shared" si="286"/>
        <v>0</v>
      </c>
      <c r="CR118" s="98">
        <f t="shared" si="286"/>
        <v>0</v>
      </c>
      <c r="CS118" s="98">
        <f t="shared" si="286"/>
        <v>0</v>
      </c>
      <c r="CT118" s="98">
        <f t="shared" si="286"/>
        <v>0</v>
      </c>
      <c r="CU118" s="98">
        <f t="shared" ref="CU118:DD118" si="287" xml:space="preserve"> CU76</f>
        <v>0</v>
      </c>
      <c r="CV118" s="98">
        <f t="shared" si="287"/>
        <v>0</v>
      </c>
      <c r="CW118" s="98">
        <f t="shared" si="287"/>
        <v>0</v>
      </c>
      <c r="CX118" s="98">
        <f t="shared" si="287"/>
        <v>0</v>
      </c>
      <c r="CY118" s="98">
        <f t="shared" si="287"/>
        <v>0</v>
      </c>
      <c r="CZ118" s="98">
        <f t="shared" si="287"/>
        <v>0</v>
      </c>
      <c r="DA118" s="98">
        <f t="shared" si="287"/>
        <v>0</v>
      </c>
      <c r="DB118" s="98">
        <f t="shared" si="287"/>
        <v>0</v>
      </c>
      <c r="DC118" s="98">
        <f t="shared" si="287"/>
        <v>0</v>
      </c>
      <c r="DD118" s="98">
        <f t="shared" si="287"/>
        <v>0</v>
      </c>
      <c r="DE118" s="15"/>
      <c r="DF118" s="16"/>
    </row>
    <row r="119" spans="1:110" x14ac:dyDescent="0.25">
      <c r="A119" s="97" t="s">
        <v>63</v>
      </c>
      <c r="B119" s="98"/>
      <c r="C119" s="98">
        <f t="shared" ref="C119:AH119" si="288" xml:space="preserve"> C96</f>
        <v>1893</v>
      </c>
      <c r="D119" s="98">
        <f t="shared" si="288"/>
        <v>3279</v>
      </c>
      <c r="E119" s="98">
        <f t="shared" si="288"/>
        <v>1157</v>
      </c>
      <c r="F119" s="98">
        <f t="shared" si="288"/>
        <v>913</v>
      </c>
      <c r="G119" s="98">
        <f t="shared" si="288"/>
        <v>9607</v>
      </c>
      <c r="H119" s="98">
        <f t="shared" si="288"/>
        <v>485</v>
      </c>
      <c r="I119" s="98">
        <f t="shared" si="288"/>
        <v>282</v>
      </c>
      <c r="J119" s="98">
        <f t="shared" si="288"/>
        <v>411</v>
      </c>
      <c r="K119" s="98">
        <f t="shared" si="288"/>
        <v>402</v>
      </c>
      <c r="L119" s="98">
        <f t="shared" si="288"/>
        <v>587</v>
      </c>
      <c r="M119" s="98">
        <f t="shared" si="288"/>
        <v>504</v>
      </c>
      <c r="N119" s="98">
        <f t="shared" si="288"/>
        <v>1417</v>
      </c>
      <c r="O119" s="98">
        <f t="shared" si="288"/>
        <v>579</v>
      </c>
      <c r="P119" s="98">
        <f t="shared" si="288"/>
        <v>2324</v>
      </c>
      <c r="Q119" s="98">
        <f t="shared" si="288"/>
        <v>6432</v>
      </c>
      <c r="R119" s="98">
        <f t="shared" si="288"/>
        <v>575</v>
      </c>
      <c r="S119" s="98">
        <f t="shared" si="288"/>
        <v>1535</v>
      </c>
      <c r="T119" s="98">
        <f t="shared" si="288"/>
        <v>537</v>
      </c>
      <c r="U119" s="98">
        <f t="shared" si="288"/>
        <v>4094</v>
      </c>
      <c r="V119" s="98">
        <f t="shared" si="288"/>
        <v>533</v>
      </c>
      <c r="W119" s="98">
        <f t="shared" si="288"/>
        <v>8027</v>
      </c>
      <c r="X119" s="98">
        <f t="shared" si="288"/>
        <v>5103</v>
      </c>
      <c r="Y119" s="98">
        <f t="shared" si="288"/>
        <v>422</v>
      </c>
      <c r="Z119" s="98">
        <f t="shared" si="288"/>
        <v>1155</v>
      </c>
      <c r="AA119" s="98">
        <f t="shared" si="288"/>
        <v>208</v>
      </c>
      <c r="AB119" s="98">
        <f t="shared" si="288"/>
        <v>624</v>
      </c>
      <c r="AC119" s="98">
        <f t="shared" si="288"/>
        <v>252</v>
      </c>
      <c r="AD119" s="98">
        <f t="shared" si="288"/>
        <v>562</v>
      </c>
      <c r="AE119" s="98">
        <f t="shared" si="288"/>
        <v>445</v>
      </c>
      <c r="AF119" s="98">
        <f t="shared" si="288"/>
        <v>1714</v>
      </c>
      <c r="AG119" s="98">
        <f t="shared" si="288"/>
        <v>490</v>
      </c>
      <c r="AH119" s="98">
        <f t="shared" si="288"/>
        <v>702</v>
      </c>
      <c r="AI119" s="98">
        <f t="shared" ref="AI119:BN119" si="289" xml:space="preserve"> AI96</f>
        <v>603</v>
      </c>
      <c r="AJ119" s="98">
        <f t="shared" si="289"/>
        <v>462</v>
      </c>
      <c r="AK119" s="98">
        <f t="shared" si="289"/>
        <v>844</v>
      </c>
      <c r="AL119" s="98">
        <f t="shared" si="289"/>
        <v>407</v>
      </c>
      <c r="AM119" s="98">
        <f t="shared" si="289"/>
        <v>1091</v>
      </c>
      <c r="AN119" s="98">
        <f t="shared" si="289"/>
        <v>406</v>
      </c>
      <c r="AO119" s="98">
        <f t="shared" si="289"/>
        <v>5287</v>
      </c>
      <c r="AP119" s="98">
        <f t="shared" si="289"/>
        <v>1995</v>
      </c>
      <c r="AQ119" s="98">
        <f t="shared" si="289"/>
        <v>683</v>
      </c>
      <c r="AR119" s="98">
        <f t="shared" si="289"/>
        <v>748</v>
      </c>
      <c r="AS119" s="98">
        <f t="shared" si="289"/>
        <v>5342</v>
      </c>
      <c r="AT119" s="98">
        <f t="shared" si="289"/>
        <v>1016</v>
      </c>
      <c r="AU119" s="98">
        <f t="shared" si="289"/>
        <v>1624</v>
      </c>
      <c r="AV119" s="98">
        <f t="shared" si="289"/>
        <v>479</v>
      </c>
      <c r="AW119" s="98">
        <f t="shared" si="289"/>
        <v>3593</v>
      </c>
      <c r="AX119" s="98">
        <f t="shared" si="289"/>
        <v>611</v>
      </c>
      <c r="AY119" s="98">
        <f t="shared" si="289"/>
        <v>1143</v>
      </c>
      <c r="AZ119" s="98">
        <f t="shared" si="289"/>
        <v>515</v>
      </c>
      <c r="BA119" s="98">
        <f t="shared" si="289"/>
        <v>379</v>
      </c>
      <c r="BB119" s="98">
        <f t="shared" si="289"/>
        <v>515</v>
      </c>
      <c r="BC119" s="98">
        <f t="shared" si="289"/>
        <v>939</v>
      </c>
      <c r="BD119" s="98">
        <f t="shared" si="289"/>
        <v>358</v>
      </c>
      <c r="BE119" s="98">
        <f t="shared" si="289"/>
        <v>646</v>
      </c>
      <c r="BF119" s="98">
        <f t="shared" si="289"/>
        <v>6405</v>
      </c>
      <c r="BG119" s="98">
        <f t="shared" si="289"/>
        <v>613</v>
      </c>
      <c r="BH119" s="98">
        <f t="shared" si="289"/>
        <v>545</v>
      </c>
      <c r="BI119" s="98">
        <f t="shared" si="289"/>
        <v>358</v>
      </c>
      <c r="BJ119" s="98">
        <f t="shared" si="289"/>
        <v>254</v>
      </c>
      <c r="BK119" s="98">
        <f t="shared" si="289"/>
        <v>455</v>
      </c>
      <c r="BL119" s="98">
        <f t="shared" si="289"/>
        <v>271</v>
      </c>
      <c r="BM119" s="98">
        <f t="shared" si="289"/>
        <v>530</v>
      </c>
      <c r="BN119" s="98">
        <f t="shared" si="289"/>
        <v>644</v>
      </c>
      <c r="BO119" s="98">
        <f t="shared" ref="BO119:CT119" si="290" xml:space="preserve"> BO96</f>
        <v>259</v>
      </c>
      <c r="BP119" s="98">
        <f t="shared" si="290"/>
        <v>172</v>
      </c>
      <c r="BQ119" s="98">
        <f t="shared" si="290"/>
        <v>210</v>
      </c>
      <c r="BR119" s="98">
        <f t="shared" si="290"/>
        <v>628</v>
      </c>
      <c r="BS119" s="98">
        <f t="shared" si="290"/>
        <v>276</v>
      </c>
      <c r="BT119" s="98">
        <f t="shared" si="290"/>
        <v>5193</v>
      </c>
      <c r="BU119" s="98">
        <f t="shared" si="290"/>
        <v>553</v>
      </c>
      <c r="BV119" s="98">
        <f t="shared" si="290"/>
        <v>14057</v>
      </c>
      <c r="BW119" s="98">
        <f t="shared" si="290"/>
        <v>433</v>
      </c>
      <c r="BX119" s="98">
        <f t="shared" si="290"/>
        <v>389</v>
      </c>
      <c r="BY119" s="98">
        <f t="shared" si="290"/>
        <v>1960</v>
      </c>
      <c r="BZ119" s="98">
        <f t="shared" si="290"/>
        <v>519</v>
      </c>
      <c r="CA119" s="98">
        <f t="shared" si="290"/>
        <v>585</v>
      </c>
      <c r="CB119" s="98">
        <f t="shared" si="290"/>
        <v>332</v>
      </c>
      <c r="CC119" s="98">
        <f t="shared" si="290"/>
        <v>263</v>
      </c>
      <c r="CD119" s="98">
        <f t="shared" si="290"/>
        <v>215</v>
      </c>
      <c r="CE119" s="98">
        <f t="shared" si="290"/>
        <v>435</v>
      </c>
      <c r="CF119" s="98">
        <f t="shared" si="290"/>
        <v>3888</v>
      </c>
      <c r="CG119" s="98">
        <f t="shared" si="290"/>
        <v>580</v>
      </c>
      <c r="CH119" s="98">
        <f t="shared" si="290"/>
        <v>968</v>
      </c>
      <c r="CI119" s="98">
        <f t="shared" si="290"/>
        <v>8448</v>
      </c>
      <c r="CJ119" s="98">
        <f t="shared" si="290"/>
        <v>9276</v>
      </c>
      <c r="CK119" s="98">
        <f t="shared" si="290"/>
        <v>327</v>
      </c>
      <c r="CL119" s="98">
        <f t="shared" si="290"/>
        <v>505</v>
      </c>
      <c r="CM119" s="98">
        <f t="shared" si="290"/>
        <v>1398</v>
      </c>
      <c r="CN119" s="98">
        <f t="shared" si="290"/>
        <v>483</v>
      </c>
      <c r="CO119" s="98">
        <f t="shared" si="290"/>
        <v>437</v>
      </c>
      <c r="CP119" s="98">
        <f t="shared" si="290"/>
        <v>4504</v>
      </c>
      <c r="CQ119" s="98">
        <f t="shared" si="290"/>
        <v>388</v>
      </c>
      <c r="CR119" s="98">
        <f t="shared" si="290"/>
        <v>2455</v>
      </c>
      <c r="CS119" s="98">
        <f t="shared" si="290"/>
        <v>612</v>
      </c>
      <c r="CT119" s="98">
        <f t="shared" si="290"/>
        <v>495</v>
      </c>
      <c r="CU119" s="98">
        <f t="shared" ref="CU119:DD119" si="291" xml:space="preserve"> CU96</f>
        <v>249</v>
      </c>
      <c r="CV119" s="98">
        <f t="shared" si="291"/>
        <v>619</v>
      </c>
      <c r="CW119" s="98">
        <f t="shared" si="291"/>
        <v>383</v>
      </c>
      <c r="CX119" s="98">
        <f t="shared" si="291"/>
        <v>429</v>
      </c>
      <c r="CY119" s="98">
        <f t="shared" si="291"/>
        <v>259</v>
      </c>
      <c r="CZ119" s="98">
        <f t="shared" si="291"/>
        <v>542</v>
      </c>
      <c r="DA119" s="98">
        <f t="shared" si="291"/>
        <v>589</v>
      </c>
      <c r="DB119" s="98">
        <f t="shared" si="291"/>
        <v>418</v>
      </c>
      <c r="DC119" s="98">
        <f t="shared" si="291"/>
        <v>263</v>
      </c>
      <c r="DD119" s="98">
        <f t="shared" si="291"/>
        <v>619</v>
      </c>
      <c r="DE119" s="15"/>
      <c r="DF119" s="16"/>
    </row>
    <row r="120" spans="1:110" x14ac:dyDescent="0.25">
      <c r="A120" s="97" t="s">
        <v>64</v>
      </c>
      <c r="B120" s="98"/>
      <c r="C120" s="98">
        <f t="shared" ref="C120:AH120" si="292" xml:space="preserve"> C115-C76</f>
        <v>36081</v>
      </c>
      <c r="D120" s="98">
        <f t="shared" si="292"/>
        <v>38942</v>
      </c>
      <c r="E120" s="98">
        <f t="shared" si="292"/>
        <v>46848</v>
      </c>
      <c r="F120" s="98">
        <f t="shared" si="292"/>
        <v>28591</v>
      </c>
      <c r="G120" s="98">
        <f t="shared" si="292"/>
        <v>46585</v>
      </c>
      <c r="H120" s="98">
        <f t="shared" si="292"/>
        <v>33527</v>
      </c>
      <c r="I120" s="98">
        <f t="shared" si="292"/>
        <v>32505</v>
      </c>
      <c r="J120" s="98">
        <f t="shared" si="292"/>
        <v>43494</v>
      </c>
      <c r="K120" s="98">
        <f t="shared" si="292"/>
        <v>76042</v>
      </c>
      <c r="L120" s="98">
        <f t="shared" si="292"/>
        <v>43584</v>
      </c>
      <c r="M120" s="98">
        <f t="shared" si="292"/>
        <v>33504</v>
      </c>
      <c r="N120" s="98">
        <f t="shared" si="292"/>
        <v>32631</v>
      </c>
      <c r="O120" s="98">
        <f t="shared" si="292"/>
        <v>35113</v>
      </c>
      <c r="P120" s="98">
        <f t="shared" si="292"/>
        <v>35626</v>
      </c>
      <c r="Q120" s="98">
        <f t="shared" si="292"/>
        <v>45379</v>
      </c>
      <c r="R120" s="98">
        <f t="shared" si="292"/>
        <v>31102</v>
      </c>
      <c r="S120" s="98">
        <f t="shared" si="292"/>
        <v>41401</v>
      </c>
      <c r="T120" s="98">
        <f t="shared" si="292"/>
        <v>38617</v>
      </c>
      <c r="U120" s="98">
        <f t="shared" si="292"/>
        <v>44233</v>
      </c>
      <c r="V120" s="98">
        <f t="shared" si="292"/>
        <v>41026</v>
      </c>
      <c r="W120" s="98">
        <f t="shared" si="292"/>
        <v>39901</v>
      </c>
      <c r="X120" s="98">
        <f t="shared" si="292"/>
        <v>51909</v>
      </c>
      <c r="Y120" s="98">
        <f t="shared" si="292"/>
        <v>44566</v>
      </c>
      <c r="Z120" s="98">
        <f t="shared" si="292"/>
        <v>41427</v>
      </c>
      <c r="AA120" s="98">
        <f t="shared" si="292"/>
        <v>37508</v>
      </c>
      <c r="AB120" s="98">
        <f t="shared" si="292"/>
        <v>36595</v>
      </c>
      <c r="AC120" s="98">
        <f t="shared" si="292"/>
        <v>37848</v>
      </c>
      <c r="AD120" s="98">
        <f t="shared" si="292"/>
        <v>40799</v>
      </c>
      <c r="AE120" s="98">
        <f t="shared" si="292"/>
        <v>44406</v>
      </c>
      <c r="AF120" s="98">
        <f t="shared" si="292"/>
        <v>34541</v>
      </c>
      <c r="AG120" s="98">
        <f t="shared" si="292"/>
        <v>47887</v>
      </c>
      <c r="AH120" s="98">
        <f t="shared" si="292"/>
        <v>44710</v>
      </c>
      <c r="AI120" s="98">
        <f t="shared" ref="AI120:BN120" si="293" xml:space="preserve"> AI115-AI76</f>
        <v>45248</v>
      </c>
      <c r="AJ120" s="98">
        <f t="shared" si="293"/>
        <v>34245</v>
      </c>
      <c r="AK120" s="98">
        <f t="shared" si="293"/>
        <v>42598</v>
      </c>
      <c r="AL120" s="98">
        <f t="shared" si="293"/>
        <v>34752</v>
      </c>
      <c r="AM120" s="98">
        <f t="shared" si="293"/>
        <v>32640</v>
      </c>
      <c r="AN120" s="98">
        <f t="shared" si="293"/>
        <v>42914</v>
      </c>
      <c r="AO120" s="98">
        <f t="shared" si="293"/>
        <v>46267</v>
      </c>
      <c r="AP120" s="98">
        <f t="shared" si="293"/>
        <v>35533</v>
      </c>
      <c r="AQ120" s="98">
        <f t="shared" si="293"/>
        <v>43418</v>
      </c>
      <c r="AR120" s="98">
        <f t="shared" si="293"/>
        <v>46186</v>
      </c>
      <c r="AS120" s="98">
        <f t="shared" si="293"/>
        <v>44387</v>
      </c>
      <c r="AT120" s="98">
        <f t="shared" si="293"/>
        <v>27847</v>
      </c>
      <c r="AU120" s="98">
        <f t="shared" si="293"/>
        <v>48197</v>
      </c>
      <c r="AV120" s="98">
        <f t="shared" si="293"/>
        <v>39577</v>
      </c>
      <c r="AW120" s="98">
        <f t="shared" si="293"/>
        <v>36752</v>
      </c>
      <c r="AX120" s="98">
        <f t="shared" si="293"/>
        <v>35187</v>
      </c>
      <c r="AY120" s="98">
        <f t="shared" si="293"/>
        <v>33573</v>
      </c>
      <c r="AZ120" s="98">
        <f t="shared" si="293"/>
        <v>51050</v>
      </c>
      <c r="BA120" s="98">
        <f t="shared" si="293"/>
        <v>48136</v>
      </c>
      <c r="BB120" s="98">
        <f t="shared" si="293"/>
        <v>41280</v>
      </c>
      <c r="BC120" s="98">
        <f t="shared" si="293"/>
        <v>34168</v>
      </c>
      <c r="BD120" s="98">
        <f t="shared" si="293"/>
        <v>45217</v>
      </c>
      <c r="BE120" s="98">
        <f t="shared" si="293"/>
        <v>36821</v>
      </c>
      <c r="BF120" s="98">
        <f t="shared" si="293"/>
        <v>48993</v>
      </c>
      <c r="BG120" s="98">
        <f t="shared" si="293"/>
        <v>40848</v>
      </c>
      <c r="BH120" s="98">
        <f t="shared" si="293"/>
        <v>47919</v>
      </c>
      <c r="BI120" s="98">
        <f t="shared" si="293"/>
        <v>35639</v>
      </c>
      <c r="BJ120" s="98">
        <f t="shared" si="293"/>
        <v>35570</v>
      </c>
      <c r="BK120" s="98">
        <f t="shared" si="293"/>
        <v>41826</v>
      </c>
      <c r="BL120" s="98">
        <f t="shared" si="293"/>
        <v>34274</v>
      </c>
      <c r="BM120" s="98">
        <f t="shared" si="293"/>
        <v>37591</v>
      </c>
      <c r="BN120" s="98">
        <f t="shared" si="293"/>
        <v>38363</v>
      </c>
      <c r="BO120" s="98">
        <f t="shared" ref="BO120:CT120" si="294" xml:space="preserve"> BO115-BO76</f>
        <v>32977</v>
      </c>
      <c r="BP120" s="98">
        <f t="shared" si="294"/>
        <v>41296</v>
      </c>
      <c r="BQ120" s="98">
        <f t="shared" si="294"/>
        <v>43156</v>
      </c>
      <c r="BR120" s="98">
        <f t="shared" si="294"/>
        <v>34805</v>
      </c>
      <c r="BS120" s="98">
        <f t="shared" si="294"/>
        <v>44192</v>
      </c>
      <c r="BT120" s="98">
        <f t="shared" si="294"/>
        <v>49866</v>
      </c>
      <c r="BU120" s="98">
        <f t="shared" si="294"/>
        <v>42383</v>
      </c>
      <c r="BV120" s="98">
        <f t="shared" si="294"/>
        <v>52512</v>
      </c>
      <c r="BW120" s="98">
        <f t="shared" si="294"/>
        <v>45108</v>
      </c>
      <c r="BX120" s="98">
        <f t="shared" si="294"/>
        <v>42811</v>
      </c>
      <c r="BY120" s="98">
        <f t="shared" si="294"/>
        <v>35132</v>
      </c>
      <c r="BZ120" s="98">
        <f t="shared" si="294"/>
        <v>48490</v>
      </c>
      <c r="CA120" s="98">
        <f t="shared" si="294"/>
        <v>44929</v>
      </c>
      <c r="CB120" s="98">
        <f t="shared" si="294"/>
        <v>52019</v>
      </c>
      <c r="CC120" s="98">
        <f t="shared" si="294"/>
        <v>34081</v>
      </c>
      <c r="CD120" s="98">
        <f t="shared" si="294"/>
        <v>45025</v>
      </c>
      <c r="CE120" s="98">
        <f t="shared" si="294"/>
        <v>46588</v>
      </c>
      <c r="CF120" s="98">
        <f t="shared" si="294"/>
        <v>49356</v>
      </c>
      <c r="CG120" s="98">
        <f t="shared" si="294"/>
        <v>41046</v>
      </c>
      <c r="CH120" s="98">
        <f t="shared" si="294"/>
        <v>27609</v>
      </c>
      <c r="CI120" s="98">
        <f t="shared" si="294"/>
        <v>47749</v>
      </c>
      <c r="CJ120" s="98">
        <f t="shared" si="294"/>
        <v>53904</v>
      </c>
      <c r="CK120" s="98">
        <f t="shared" si="294"/>
        <v>38652</v>
      </c>
      <c r="CL120" s="98">
        <f t="shared" si="294"/>
        <v>38931</v>
      </c>
      <c r="CM120" s="98">
        <f t="shared" si="294"/>
        <v>42897</v>
      </c>
      <c r="CN120" s="98">
        <f t="shared" si="294"/>
        <v>41430</v>
      </c>
      <c r="CO120" s="98">
        <f t="shared" si="294"/>
        <v>45920</v>
      </c>
      <c r="CP120" s="98">
        <f t="shared" si="294"/>
        <v>39628</v>
      </c>
      <c r="CQ120" s="98">
        <f t="shared" si="294"/>
        <v>34308</v>
      </c>
      <c r="CR120" s="98">
        <f t="shared" si="294"/>
        <v>46823</v>
      </c>
      <c r="CS120" s="98">
        <f t="shared" si="294"/>
        <v>49678</v>
      </c>
      <c r="CT120" s="98">
        <f t="shared" si="294"/>
        <v>42260</v>
      </c>
      <c r="CU120" s="98">
        <f t="shared" ref="CU120:DD120" si="295" xml:space="preserve"> CU115-CU76</f>
        <v>41041</v>
      </c>
      <c r="CV120" s="98">
        <f t="shared" si="295"/>
        <v>42670</v>
      </c>
      <c r="CW120" s="98">
        <f t="shared" si="295"/>
        <v>31849</v>
      </c>
      <c r="CX120" s="98">
        <f t="shared" si="295"/>
        <v>37488</v>
      </c>
      <c r="CY120" s="98">
        <f t="shared" si="295"/>
        <v>45661</v>
      </c>
      <c r="CZ120" s="98">
        <f t="shared" si="295"/>
        <v>49618</v>
      </c>
      <c r="DA120" s="98">
        <f t="shared" si="295"/>
        <v>40790</v>
      </c>
      <c r="DB120" s="98">
        <f t="shared" si="295"/>
        <v>41957</v>
      </c>
      <c r="DC120" s="98">
        <f t="shared" si="295"/>
        <v>39162</v>
      </c>
      <c r="DD120" s="98">
        <f t="shared" si="295"/>
        <v>33717</v>
      </c>
      <c r="DE120" s="15"/>
      <c r="DF120" s="16"/>
    </row>
    <row r="121" spans="1:110" x14ac:dyDescent="0.25">
      <c r="A121" s="52" t="s">
        <v>65</v>
      </c>
      <c r="B121" s="53"/>
      <c r="C121" s="53">
        <f xml:space="preserve"> C111-0</f>
        <v>136665</v>
      </c>
      <c r="D121" s="53">
        <f t="shared" ref="D121:AI121" si="296" xml:space="preserve"> D111-C111+D57</f>
        <v>-20558</v>
      </c>
      <c r="E121" s="53">
        <f t="shared" si="296"/>
        <v>-22040</v>
      </c>
      <c r="F121" s="53">
        <f t="shared" si="296"/>
        <v>-1474</v>
      </c>
      <c r="G121" s="53">
        <f t="shared" si="296"/>
        <v>-28325</v>
      </c>
      <c r="H121" s="53">
        <f t="shared" si="296"/>
        <v>-13080</v>
      </c>
      <c r="I121" s="53">
        <f t="shared" si="296"/>
        <v>505</v>
      </c>
      <c r="J121" s="53">
        <f t="shared" si="296"/>
        <v>-21051</v>
      </c>
      <c r="K121" s="53">
        <f t="shared" si="296"/>
        <v>-4698</v>
      </c>
      <c r="L121" s="53">
        <f t="shared" si="296"/>
        <v>6958</v>
      </c>
      <c r="M121" s="53">
        <f t="shared" si="296"/>
        <v>31794</v>
      </c>
      <c r="N121" s="53">
        <f t="shared" si="296"/>
        <v>8028</v>
      </c>
      <c r="O121" s="53">
        <f t="shared" si="296"/>
        <v>22381</v>
      </c>
      <c r="P121" s="53">
        <f t="shared" si="296"/>
        <v>13064</v>
      </c>
      <c r="Q121" s="53">
        <f t="shared" si="296"/>
        <v>-2424</v>
      </c>
      <c r="R121" s="53">
        <f t="shared" si="296"/>
        <v>12064</v>
      </c>
      <c r="S121" s="53">
        <f t="shared" si="296"/>
        <v>312</v>
      </c>
      <c r="T121" s="53">
        <f t="shared" si="296"/>
        <v>27616</v>
      </c>
      <c r="U121" s="53">
        <f t="shared" si="296"/>
        <v>4864</v>
      </c>
      <c r="V121" s="53">
        <f t="shared" si="296"/>
        <v>16644</v>
      </c>
      <c r="W121" s="53">
        <f t="shared" si="296"/>
        <v>62720</v>
      </c>
      <c r="X121" s="53">
        <f t="shared" si="296"/>
        <v>-13826</v>
      </c>
      <c r="Y121" s="53">
        <f t="shared" si="296"/>
        <v>-15610</v>
      </c>
      <c r="Z121" s="53">
        <f t="shared" si="296"/>
        <v>-10870</v>
      </c>
      <c r="AA121" s="53">
        <f t="shared" si="296"/>
        <v>130</v>
      </c>
      <c r="AB121" s="53">
        <f t="shared" si="296"/>
        <v>2067</v>
      </c>
      <c r="AC121" s="53">
        <f t="shared" si="296"/>
        <v>15166</v>
      </c>
      <c r="AD121" s="53">
        <f t="shared" si="296"/>
        <v>1430</v>
      </c>
      <c r="AE121" s="53">
        <f t="shared" si="296"/>
        <v>-12275</v>
      </c>
      <c r="AF121" s="53">
        <f t="shared" si="296"/>
        <v>-2302</v>
      </c>
      <c r="AG121" s="53">
        <f t="shared" si="296"/>
        <v>-8284</v>
      </c>
      <c r="AH121" s="53">
        <f t="shared" si="296"/>
        <v>-11957</v>
      </c>
      <c r="AI121" s="53">
        <f t="shared" si="296"/>
        <v>-12991</v>
      </c>
      <c r="AJ121" s="53">
        <f t="shared" ref="AJ121:BO121" si="297" xml:space="preserve"> AJ111-AI111+AJ57</f>
        <v>8291</v>
      </c>
      <c r="AK121" s="53">
        <f t="shared" si="297"/>
        <v>-10828</v>
      </c>
      <c r="AL121" s="53">
        <f t="shared" si="297"/>
        <v>-57</v>
      </c>
      <c r="AM121" s="53">
        <f t="shared" si="297"/>
        <v>57123</v>
      </c>
      <c r="AN121" s="53">
        <f t="shared" si="297"/>
        <v>62755</v>
      </c>
      <c r="AO121" s="53">
        <f t="shared" si="297"/>
        <v>26605</v>
      </c>
      <c r="AP121" s="53">
        <f t="shared" si="297"/>
        <v>15418</v>
      </c>
      <c r="AQ121" s="53">
        <f t="shared" si="297"/>
        <v>-12829</v>
      </c>
      <c r="AR121" s="53">
        <f t="shared" si="297"/>
        <v>-17952</v>
      </c>
      <c r="AS121" s="53">
        <f t="shared" si="297"/>
        <v>-4551</v>
      </c>
      <c r="AT121" s="53">
        <f t="shared" si="297"/>
        <v>-678</v>
      </c>
      <c r="AU121" s="53">
        <f t="shared" si="297"/>
        <v>-20550</v>
      </c>
      <c r="AV121" s="53">
        <f t="shared" si="297"/>
        <v>1138</v>
      </c>
      <c r="AW121" s="53">
        <f t="shared" si="297"/>
        <v>-8881</v>
      </c>
      <c r="AX121" s="53">
        <f t="shared" si="297"/>
        <v>-6377</v>
      </c>
      <c r="AY121" s="53">
        <f t="shared" si="297"/>
        <v>7207</v>
      </c>
      <c r="AZ121" s="53">
        <f t="shared" si="297"/>
        <v>-22394</v>
      </c>
      <c r="BA121" s="53">
        <f t="shared" si="297"/>
        <v>-19432</v>
      </c>
      <c r="BB121" s="53">
        <f t="shared" si="297"/>
        <v>-6073</v>
      </c>
      <c r="BC121" s="53">
        <f t="shared" si="297"/>
        <v>-5203</v>
      </c>
      <c r="BD121" s="53">
        <f t="shared" si="297"/>
        <v>4899</v>
      </c>
      <c r="BE121" s="53">
        <f t="shared" si="297"/>
        <v>66243</v>
      </c>
      <c r="BF121" s="53">
        <f t="shared" si="297"/>
        <v>-21326</v>
      </c>
      <c r="BG121" s="53">
        <f t="shared" si="297"/>
        <v>-13859</v>
      </c>
      <c r="BH121" s="53">
        <f t="shared" si="297"/>
        <v>-7450</v>
      </c>
      <c r="BI121" s="53">
        <f t="shared" si="297"/>
        <v>-9388</v>
      </c>
      <c r="BJ121" s="53">
        <f t="shared" si="297"/>
        <v>-7293</v>
      </c>
      <c r="BK121" s="53">
        <f t="shared" si="297"/>
        <v>616</v>
      </c>
      <c r="BL121" s="53">
        <f t="shared" si="297"/>
        <v>-4023</v>
      </c>
      <c r="BM121" s="53">
        <f t="shared" si="297"/>
        <v>50121</v>
      </c>
      <c r="BN121" s="53">
        <f t="shared" si="297"/>
        <v>5096</v>
      </c>
      <c r="BO121" s="53">
        <f t="shared" si="297"/>
        <v>37620</v>
      </c>
      <c r="BP121" s="53">
        <f t="shared" ref="BP121:CU121" si="298" xml:space="preserve"> BP111-BO111+BP57</f>
        <v>-11119</v>
      </c>
      <c r="BQ121" s="53">
        <f t="shared" si="298"/>
        <v>-3912</v>
      </c>
      <c r="BR121" s="53">
        <f t="shared" si="298"/>
        <v>81370</v>
      </c>
      <c r="BS121" s="53">
        <f t="shared" si="298"/>
        <v>-13464</v>
      </c>
      <c r="BT121" s="53">
        <f t="shared" si="298"/>
        <v>-6244</v>
      </c>
      <c r="BU121" s="53">
        <f t="shared" si="298"/>
        <v>-13067</v>
      </c>
      <c r="BV121" s="53">
        <f t="shared" si="298"/>
        <v>-26194</v>
      </c>
      <c r="BW121" s="53">
        <f t="shared" si="298"/>
        <v>135296</v>
      </c>
      <c r="BX121" s="53">
        <f t="shared" si="298"/>
        <v>-11739</v>
      </c>
      <c r="BY121" s="53">
        <f t="shared" si="298"/>
        <v>-7535</v>
      </c>
      <c r="BZ121" s="53">
        <f t="shared" si="298"/>
        <v>-12899</v>
      </c>
      <c r="CA121" s="53">
        <f t="shared" si="298"/>
        <v>-17502</v>
      </c>
      <c r="CB121" s="53">
        <f t="shared" si="298"/>
        <v>-24496</v>
      </c>
      <c r="CC121" s="53">
        <f t="shared" si="298"/>
        <v>509</v>
      </c>
      <c r="CD121" s="53">
        <f t="shared" si="298"/>
        <v>-17389</v>
      </c>
      <c r="CE121" s="53">
        <f t="shared" si="298"/>
        <v>-16422</v>
      </c>
      <c r="CF121" s="53">
        <f t="shared" si="298"/>
        <v>-6482</v>
      </c>
      <c r="CG121" s="53">
        <f t="shared" si="298"/>
        <v>-9819</v>
      </c>
      <c r="CH121" s="53">
        <f t="shared" si="298"/>
        <v>2554</v>
      </c>
      <c r="CI121" s="53">
        <f t="shared" si="298"/>
        <v>-2237</v>
      </c>
      <c r="CJ121" s="53">
        <f t="shared" si="298"/>
        <v>-22105</v>
      </c>
      <c r="CK121" s="53">
        <f t="shared" si="298"/>
        <v>-9137</v>
      </c>
      <c r="CL121" s="53">
        <f t="shared" si="298"/>
        <v>-437</v>
      </c>
      <c r="CM121" s="53">
        <f t="shared" si="298"/>
        <v>-7516</v>
      </c>
      <c r="CN121" s="53">
        <f t="shared" si="298"/>
        <v>-11867</v>
      </c>
      <c r="CO121" s="53">
        <f t="shared" si="298"/>
        <v>-1889</v>
      </c>
      <c r="CP121" s="53">
        <f t="shared" si="298"/>
        <v>-9646</v>
      </c>
      <c r="CQ121" s="53">
        <f t="shared" si="298"/>
        <v>-4551</v>
      </c>
      <c r="CR121" s="53">
        <f t="shared" si="298"/>
        <v>-3161</v>
      </c>
      <c r="CS121" s="53">
        <f t="shared" si="298"/>
        <v>-19608</v>
      </c>
      <c r="CT121" s="53">
        <f t="shared" si="298"/>
        <v>37688</v>
      </c>
      <c r="CU121" s="53">
        <f t="shared" si="298"/>
        <v>25966</v>
      </c>
      <c r="CV121" s="53">
        <f t="shared" ref="CV121:DD121" si="299" xml:space="preserve"> CV111-CU111+CV57</f>
        <v>9071</v>
      </c>
      <c r="CW121" s="53">
        <f t="shared" si="299"/>
        <v>2859</v>
      </c>
      <c r="CX121" s="53">
        <f t="shared" si="299"/>
        <v>-40</v>
      </c>
      <c r="CY121" s="53">
        <f t="shared" si="299"/>
        <v>-14016</v>
      </c>
      <c r="CZ121" s="53">
        <f t="shared" si="299"/>
        <v>-544</v>
      </c>
      <c r="DA121" s="53">
        <f t="shared" si="299"/>
        <v>-10842</v>
      </c>
      <c r="DB121" s="53">
        <f t="shared" si="299"/>
        <v>-10312</v>
      </c>
      <c r="DC121" s="53">
        <f t="shared" si="299"/>
        <v>9912</v>
      </c>
      <c r="DD121" s="53">
        <f t="shared" si="299"/>
        <v>18024</v>
      </c>
      <c r="DE121" s="15"/>
      <c r="DF121" s="16"/>
    </row>
  </sheetData>
  <sheetProtection insertColumns="0" insertRows="0"/>
  <dataConsolidate/>
  <conditionalFormatting sqref="C3:CR3">
    <cfRule type="iconSet" priority="27">
      <iconSet showValue="0">
        <cfvo type="percent" val="0"/>
        <cfvo type="num" val="1"/>
        <cfvo type="num" val="2"/>
      </iconSet>
    </cfRule>
  </conditionalFormatting>
  <conditionalFormatting sqref="C3:DD3">
    <cfRule type="iconSet" priority="2">
      <iconSet showValue="0">
        <cfvo type="percent" val="0"/>
        <cfvo type="num" val="1"/>
        <cfvo type="num" val="2"/>
      </iconSet>
    </cfRule>
  </conditionalFormatting>
  <conditionalFormatting sqref="C4:DD4">
    <cfRule type="cellIs" dxfId="4" priority="1" operator="lessThan">
      <formula>TODAY()-30</formula>
    </cfRule>
  </conditionalFormatting>
  <dataValidations xWindow="1028" yWindow="727" count="2">
    <dataValidation type="decimal" allowBlank="1" showInputMessage="1" sqref="BT66 B50:B65 G60:G65 H58:J65 BC66:BI66 BD77:BD79 M76:R79 S76:T76 AD61:AG65 K67:Q67 L76 AQ66 W83:AC83 V75:X79 AY75:AY76 AE83:AO83" xr:uid="{D6DC2F43-E2FC-4CB0-9F7C-F211B1A49DFA}">
      <formula1>-10000000</formula1>
      <formula2>10000000</formula2>
    </dataValidation>
    <dataValidation allowBlank="1" showErrorMessage="1" sqref="A1:DG222" xr:uid="{23AAA213-085B-43F8-BB43-C68DAFEECD48}"/>
  </dataValidations>
  <pageMargins left="0" right="0" top="0.5" bottom="0.25" header="0" footer="0"/>
  <pageSetup scale="10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D1C833-A901-4532-9A00-607D33338A7B}">
  <sheetPr codeName="Sheet2"/>
  <dimension ref="B1:DG113"/>
  <sheetViews>
    <sheetView zoomScale="85" zoomScaleNormal="85" workbookViewId="0">
      <selection activeCell="DF69" sqref="DF69"/>
    </sheetView>
  </sheetViews>
  <sheetFormatPr defaultColWidth="7.42578125" defaultRowHeight="11.25" x14ac:dyDescent="0.2"/>
  <cols>
    <col min="1" max="1" width="10" style="3" customWidth="1"/>
    <col min="2" max="2" width="3.28515625" style="63" customWidth="1"/>
    <col min="3" max="3" width="3.28515625" style="64" customWidth="1"/>
    <col min="4" max="4" width="3.28515625" style="63" customWidth="1"/>
    <col min="5" max="5" width="3.28515625" style="64" customWidth="1"/>
    <col min="6" max="6" width="3.28515625" style="63" customWidth="1"/>
    <col min="7" max="7" width="3.28515625" style="64" customWidth="1"/>
    <col min="8" max="8" width="3.28515625" style="63" customWidth="1"/>
    <col min="9" max="9" width="3.28515625" style="64" customWidth="1"/>
    <col min="10" max="10" width="3.28515625" style="63" customWidth="1"/>
    <col min="11" max="11" width="3.28515625" style="64" customWidth="1"/>
    <col min="12" max="12" width="3.28515625" style="63" customWidth="1"/>
    <col min="13" max="13" width="3.28515625" style="59" customWidth="1"/>
    <col min="14" max="14" width="3.28515625" style="63" customWidth="1"/>
    <col min="15" max="15" width="3.28515625" style="64" customWidth="1"/>
    <col min="16" max="16" width="3.28515625" style="63" customWidth="1"/>
    <col min="17" max="17" width="3.28515625" style="64" customWidth="1"/>
    <col min="18" max="18" width="3.28515625" style="63" customWidth="1"/>
    <col min="19" max="19" width="3.28515625" style="64" customWidth="1"/>
    <col min="20" max="20" width="3.28515625" style="63" customWidth="1"/>
    <col min="21" max="21" width="3.28515625" style="64" customWidth="1"/>
    <col min="22" max="22" width="3.28515625" style="63" customWidth="1"/>
    <col min="23" max="23" width="3.28515625" style="64" customWidth="1"/>
    <col min="24" max="24" width="3.28515625" style="63" customWidth="1"/>
    <col min="25" max="25" width="3.28515625" style="64" customWidth="1"/>
    <col min="26" max="26" width="3.28515625" style="63" customWidth="1"/>
    <col min="27" max="27" width="3.28515625" style="64" customWidth="1"/>
    <col min="28" max="28" width="3.28515625" style="63" customWidth="1"/>
    <col min="29" max="29" width="3.28515625" style="64" customWidth="1"/>
    <col min="30" max="30" width="3.28515625" style="63" customWidth="1"/>
    <col min="31" max="31" width="3.28515625" style="64" customWidth="1"/>
    <col min="32" max="32" width="3.28515625" style="63" customWidth="1"/>
    <col min="33" max="33" width="3.28515625" style="64" customWidth="1"/>
    <col min="34" max="34" width="3.28515625" style="63" customWidth="1"/>
    <col min="35" max="35" width="3.28515625" style="64" customWidth="1"/>
    <col min="36" max="36" width="3.28515625" style="63" customWidth="1"/>
    <col min="37" max="37" width="3.28515625" style="64" customWidth="1"/>
    <col min="38" max="38" width="3.28515625" style="63" customWidth="1"/>
    <col min="39" max="39" width="3.28515625" style="64" customWidth="1"/>
    <col min="40" max="40" width="3.28515625" style="63" customWidth="1"/>
    <col min="41" max="41" width="3.28515625" style="64" customWidth="1"/>
    <col min="42" max="42" width="3.28515625" style="63" customWidth="1"/>
    <col min="43" max="43" width="3.28515625" style="64" customWidth="1"/>
    <col min="44" max="44" width="3.28515625" style="63" customWidth="1"/>
    <col min="45" max="45" width="3.28515625" style="64" customWidth="1"/>
    <col min="46" max="46" width="3.28515625" style="63" customWidth="1"/>
    <col min="47" max="47" width="3.28515625" style="64" customWidth="1"/>
    <col min="48" max="48" width="3.28515625" style="63" customWidth="1"/>
    <col min="49" max="49" width="3.28515625" style="64" customWidth="1"/>
    <col min="50" max="50" width="3.28515625" style="63" customWidth="1"/>
    <col min="51" max="51" width="3.28515625" style="64" customWidth="1"/>
    <col min="52" max="52" width="3.28515625" style="63" customWidth="1"/>
    <col min="53" max="53" width="3.140625" style="64" customWidth="1"/>
    <col min="54" max="54" width="3.28515625" style="63" customWidth="1"/>
    <col min="55" max="55" width="3.28515625" style="64" customWidth="1"/>
    <col min="56" max="56" width="3.28515625" style="63" customWidth="1"/>
    <col min="57" max="57" width="3.28515625" style="64" customWidth="1"/>
    <col min="58" max="58" width="3.28515625" style="63" customWidth="1"/>
    <col min="59" max="59" width="3.28515625" style="64" customWidth="1"/>
    <col min="60" max="60" width="3.28515625" style="63" customWidth="1"/>
    <col min="61" max="61" width="3.28515625" style="64" customWidth="1"/>
    <col min="62" max="62" width="3.28515625" style="63" customWidth="1"/>
    <col min="63" max="63" width="3.28515625" style="64" customWidth="1"/>
    <col min="64" max="64" width="3.28515625" style="63" customWidth="1"/>
    <col min="65" max="65" width="3.28515625" style="64" customWidth="1"/>
    <col min="66" max="66" width="3.28515625" style="63" customWidth="1"/>
    <col min="67" max="67" width="3.28515625" style="64" customWidth="1"/>
    <col min="68" max="68" width="3.28515625" style="63" customWidth="1"/>
    <col min="69" max="69" width="3.28515625" style="64" customWidth="1"/>
    <col min="70" max="70" width="3.28515625" style="63" customWidth="1"/>
    <col min="71" max="71" width="3.28515625" style="64" customWidth="1"/>
    <col min="72" max="72" width="3.28515625" style="63" customWidth="1"/>
    <col min="73" max="73" width="3.28515625" style="64" customWidth="1"/>
    <col min="74" max="74" width="3.28515625" style="63" customWidth="1"/>
    <col min="75" max="75" width="3.28515625" style="64" customWidth="1"/>
    <col min="76" max="76" width="3.28515625" style="63" customWidth="1"/>
    <col min="77" max="77" width="3.28515625" style="64" customWidth="1"/>
    <col min="78" max="78" width="3.28515625" style="63" customWidth="1"/>
    <col min="79" max="79" width="3.28515625" style="64" customWidth="1"/>
    <col min="80" max="80" width="3.28515625" style="63" customWidth="1"/>
    <col min="81" max="81" width="3.28515625" style="64" customWidth="1"/>
    <col min="82" max="82" width="3.28515625" style="63" customWidth="1"/>
    <col min="83" max="83" width="3.28515625" style="64" customWidth="1"/>
    <col min="84" max="84" width="3.28515625" style="63" customWidth="1"/>
    <col min="85" max="85" width="3.28515625" style="64" customWidth="1"/>
    <col min="86" max="86" width="3.28515625" style="63" customWidth="1"/>
    <col min="87" max="87" width="3.28515625" style="64" customWidth="1"/>
    <col min="88" max="88" width="3.28515625" style="63" customWidth="1"/>
    <col min="89" max="89" width="3.28515625" style="64" customWidth="1"/>
    <col min="90" max="90" width="3.28515625" style="63" customWidth="1"/>
    <col min="91" max="91" width="3.28515625" style="64" customWidth="1"/>
    <col min="92" max="92" width="3.28515625" style="63" customWidth="1"/>
    <col min="93" max="93" width="3.28515625" style="64" customWidth="1"/>
    <col min="94" max="94" width="3.28515625" style="63" customWidth="1"/>
    <col min="95" max="95" width="3.28515625" style="64" customWidth="1"/>
    <col min="96" max="96" width="3.28515625" style="63" customWidth="1"/>
    <col min="97" max="97" width="3.28515625" style="64" customWidth="1"/>
    <col min="98" max="98" width="3.28515625" style="63" customWidth="1"/>
    <col min="99" max="99" width="3.42578125" style="64" customWidth="1"/>
    <col min="100" max="100" width="3.28515625" style="63" customWidth="1"/>
    <col min="101" max="101" width="3.28515625" style="64" customWidth="1"/>
    <col min="102" max="102" width="3.28515625" style="63" customWidth="1"/>
    <col min="103" max="103" width="3.28515625" style="64" customWidth="1"/>
    <col min="104" max="104" width="3.28515625" style="63" customWidth="1"/>
    <col min="105" max="105" width="3.28515625" style="64" customWidth="1"/>
    <col min="106" max="106" width="3.28515625" style="63" customWidth="1"/>
    <col min="107" max="107" width="3.28515625" style="64" customWidth="1"/>
    <col min="108" max="108" width="3.28515625" style="63" customWidth="1"/>
    <col min="109" max="109" width="3.28515625" style="3" customWidth="1"/>
    <col min="110" max="110" width="26" style="3" customWidth="1"/>
    <col min="111" max="111" width="14.140625" style="3" customWidth="1"/>
    <col min="112" max="16384" width="7.42578125" style="3"/>
  </cols>
  <sheetData>
    <row r="1" spans="2:111" ht="12.75" customHeight="1" x14ac:dyDescent="0.2">
      <c r="B1" s="57">
        <f ca="1" xml:space="preserve"> 'Cash Flow'!B$3</f>
        <v>46152</v>
      </c>
      <c r="C1" s="57" t="str">
        <f ca="1" xml:space="preserve"> 'Cash Flow'!C$3</f>
        <v/>
      </c>
      <c r="D1" s="57" t="str">
        <f ca="1" xml:space="preserve"> 'Cash Flow'!D$3</f>
        <v/>
      </c>
      <c r="E1" s="57" t="str">
        <f ca="1" xml:space="preserve"> 'Cash Flow'!E$3</f>
        <v/>
      </c>
      <c r="F1" s="57" t="str">
        <f ca="1" xml:space="preserve"> 'Cash Flow'!F$3</f>
        <v/>
      </c>
      <c r="G1" s="57" t="str">
        <f ca="1" xml:space="preserve"> 'Cash Flow'!G$3</f>
        <v/>
      </c>
      <c r="H1" s="57" t="str">
        <f ca="1" xml:space="preserve"> 'Cash Flow'!H$3</f>
        <v/>
      </c>
      <c r="I1" s="57" t="str">
        <f ca="1" xml:space="preserve"> 'Cash Flow'!I$3</f>
        <v/>
      </c>
      <c r="J1" s="57" t="str">
        <f ca="1" xml:space="preserve"> 'Cash Flow'!J$3</f>
        <v/>
      </c>
      <c r="K1" s="57" t="str">
        <f ca="1" xml:space="preserve"> 'Cash Flow'!K$3</f>
        <v/>
      </c>
      <c r="L1" s="57" t="str">
        <f ca="1" xml:space="preserve"> 'Cash Flow'!L$3</f>
        <v/>
      </c>
      <c r="M1" s="57" t="str">
        <f ca="1" xml:space="preserve"> 'Cash Flow'!M$3</f>
        <v/>
      </c>
      <c r="N1" s="57" t="str">
        <f ca="1" xml:space="preserve"> 'Cash Flow'!N$3</f>
        <v/>
      </c>
      <c r="O1" s="57" t="str">
        <f ca="1" xml:space="preserve"> 'Cash Flow'!O$3</f>
        <v/>
      </c>
      <c r="P1" s="57" t="str">
        <f ca="1" xml:space="preserve"> 'Cash Flow'!P$3</f>
        <v/>
      </c>
      <c r="Q1" s="57" t="str">
        <f ca="1" xml:space="preserve"> 'Cash Flow'!Q$3</f>
        <v/>
      </c>
      <c r="R1" s="57" t="str">
        <f ca="1" xml:space="preserve"> 'Cash Flow'!R$3</f>
        <v/>
      </c>
      <c r="S1" s="57" t="str">
        <f ca="1" xml:space="preserve"> 'Cash Flow'!S$3</f>
        <v/>
      </c>
      <c r="T1" s="57" t="str">
        <f ca="1" xml:space="preserve"> 'Cash Flow'!T$3</f>
        <v/>
      </c>
      <c r="U1" s="57" t="str">
        <f ca="1" xml:space="preserve"> 'Cash Flow'!U$3</f>
        <v/>
      </c>
      <c r="V1" s="57" t="str">
        <f ca="1" xml:space="preserve"> 'Cash Flow'!V$3</f>
        <v/>
      </c>
      <c r="W1" s="57" t="str">
        <f ca="1" xml:space="preserve"> 'Cash Flow'!W$3</f>
        <v/>
      </c>
      <c r="X1" s="57" t="str">
        <f ca="1" xml:space="preserve"> 'Cash Flow'!X$3</f>
        <v/>
      </c>
      <c r="Y1" s="57" t="str">
        <f ca="1" xml:space="preserve"> 'Cash Flow'!Y$3</f>
        <v/>
      </c>
      <c r="Z1" s="57" t="str">
        <f ca="1" xml:space="preserve"> 'Cash Flow'!Z$3</f>
        <v/>
      </c>
      <c r="AA1" s="57" t="str">
        <f ca="1" xml:space="preserve"> 'Cash Flow'!AA$3</f>
        <v/>
      </c>
      <c r="AB1" s="57" t="str">
        <f ca="1" xml:space="preserve"> 'Cash Flow'!AB$3</f>
        <v/>
      </c>
      <c r="AC1" s="57" t="str">
        <f ca="1" xml:space="preserve"> 'Cash Flow'!AC$3</f>
        <v/>
      </c>
      <c r="AD1" s="57" t="str">
        <f ca="1" xml:space="preserve"> 'Cash Flow'!AD$3</f>
        <v/>
      </c>
      <c r="AE1" s="57" t="str">
        <f ca="1" xml:space="preserve"> 'Cash Flow'!AE$3</f>
        <v/>
      </c>
      <c r="AF1" s="57" t="str">
        <f ca="1" xml:space="preserve"> 'Cash Flow'!AF$3</f>
        <v/>
      </c>
      <c r="AG1" s="57" t="str">
        <f ca="1" xml:space="preserve"> 'Cash Flow'!AG$3</f>
        <v/>
      </c>
      <c r="AH1" s="57" t="str">
        <f ca="1" xml:space="preserve"> 'Cash Flow'!AH$3</f>
        <v/>
      </c>
      <c r="AI1" s="57" t="str">
        <f ca="1" xml:space="preserve"> 'Cash Flow'!AI$3</f>
        <v/>
      </c>
      <c r="AJ1" s="57" t="str">
        <f ca="1" xml:space="preserve"> 'Cash Flow'!AJ$3</f>
        <v/>
      </c>
      <c r="AK1" s="57" t="str">
        <f ca="1" xml:space="preserve"> 'Cash Flow'!AK$3</f>
        <v/>
      </c>
      <c r="AL1" s="57" t="str">
        <f ca="1" xml:space="preserve"> 'Cash Flow'!AL$3</f>
        <v/>
      </c>
      <c r="AM1" s="57" t="str">
        <f ca="1" xml:space="preserve"> 'Cash Flow'!AM$3</f>
        <v/>
      </c>
      <c r="AN1" s="57" t="str">
        <f ca="1" xml:space="preserve"> 'Cash Flow'!AN$3</f>
        <v/>
      </c>
      <c r="AO1" s="57" t="str">
        <f ca="1" xml:space="preserve"> 'Cash Flow'!AO$3</f>
        <v/>
      </c>
      <c r="AP1" s="57" t="str">
        <f ca="1" xml:space="preserve"> 'Cash Flow'!AP$3</f>
        <v/>
      </c>
      <c r="AQ1" s="57" t="str">
        <f ca="1" xml:space="preserve"> 'Cash Flow'!AQ$3</f>
        <v/>
      </c>
      <c r="AR1" s="57" t="str">
        <f ca="1" xml:space="preserve"> 'Cash Flow'!AR$3</f>
        <v/>
      </c>
      <c r="AS1" s="57" t="str">
        <f ca="1" xml:space="preserve"> 'Cash Flow'!AS$3</f>
        <v/>
      </c>
      <c r="AT1" s="57" t="str">
        <f ca="1" xml:space="preserve"> 'Cash Flow'!AT$3</f>
        <v/>
      </c>
      <c r="AU1" s="57" t="str">
        <f ca="1" xml:space="preserve"> 'Cash Flow'!AU$3</f>
        <v/>
      </c>
      <c r="AV1" s="57" t="str">
        <f ca="1" xml:space="preserve"> 'Cash Flow'!AV$3</f>
        <v/>
      </c>
      <c r="AW1" s="57" t="str">
        <f ca="1" xml:space="preserve"> 'Cash Flow'!AW$3</f>
        <v/>
      </c>
      <c r="AX1" s="57" t="str">
        <f ca="1" xml:space="preserve"> 'Cash Flow'!AX$3</f>
        <v/>
      </c>
      <c r="AY1" s="57" t="str">
        <f ca="1" xml:space="preserve"> 'Cash Flow'!AY$3</f>
        <v/>
      </c>
      <c r="AZ1" s="57" t="str">
        <f ca="1" xml:space="preserve"> 'Cash Flow'!AZ$3</f>
        <v/>
      </c>
      <c r="BA1" s="57" t="str">
        <f ca="1" xml:space="preserve"> 'Cash Flow'!BA$3</f>
        <v/>
      </c>
      <c r="BB1" s="57" t="str">
        <f ca="1" xml:space="preserve"> 'Cash Flow'!BB$3</f>
        <v/>
      </c>
      <c r="BC1" s="57" t="str">
        <f ca="1" xml:space="preserve"> 'Cash Flow'!BC$3</f>
        <v/>
      </c>
      <c r="BD1" s="57" t="str">
        <f ca="1" xml:space="preserve"> 'Cash Flow'!BD$3</f>
        <v/>
      </c>
      <c r="BE1" s="57" t="str">
        <f ca="1" xml:space="preserve"> 'Cash Flow'!BE$3</f>
        <v/>
      </c>
      <c r="BF1" s="57" t="str">
        <f ca="1" xml:space="preserve"> 'Cash Flow'!BF$3</f>
        <v/>
      </c>
      <c r="BG1" s="57" t="str">
        <f ca="1" xml:space="preserve"> 'Cash Flow'!BG$3</f>
        <v/>
      </c>
      <c r="BH1" s="57" t="str">
        <f ca="1" xml:space="preserve"> 'Cash Flow'!BH$3</f>
        <v/>
      </c>
      <c r="BI1" s="57" t="str">
        <f ca="1" xml:space="preserve"> 'Cash Flow'!BI$3</f>
        <v/>
      </c>
      <c r="BJ1" s="57" t="str">
        <f ca="1" xml:space="preserve"> 'Cash Flow'!BJ$3</f>
        <v/>
      </c>
      <c r="BK1" s="57" t="str">
        <f ca="1" xml:space="preserve"> 'Cash Flow'!BK$3</f>
        <v/>
      </c>
      <c r="BL1" s="57" t="str">
        <f ca="1" xml:space="preserve"> 'Cash Flow'!BL$3</f>
        <v/>
      </c>
      <c r="BM1" s="57" t="str">
        <f ca="1" xml:space="preserve"> 'Cash Flow'!BM$3</f>
        <v/>
      </c>
      <c r="BN1" s="57" t="str">
        <f ca="1" xml:space="preserve"> 'Cash Flow'!BN$3</f>
        <v/>
      </c>
      <c r="BO1" s="57" t="str">
        <f ca="1" xml:space="preserve"> 'Cash Flow'!BO$3</f>
        <v/>
      </c>
      <c r="BP1" s="57" t="str">
        <f ca="1" xml:space="preserve"> 'Cash Flow'!BP$3</f>
        <v/>
      </c>
      <c r="BQ1" s="57" t="str">
        <f ca="1" xml:space="preserve"> 'Cash Flow'!BQ$3</f>
        <v/>
      </c>
      <c r="BR1" s="57" t="str">
        <f ca="1" xml:space="preserve"> 'Cash Flow'!BR$3</f>
        <v/>
      </c>
      <c r="BS1" s="57" t="str">
        <f ca="1" xml:space="preserve"> 'Cash Flow'!BS$3</f>
        <v/>
      </c>
      <c r="BT1" s="57" t="str">
        <f ca="1" xml:space="preserve"> 'Cash Flow'!BT$3</f>
        <v/>
      </c>
      <c r="BU1" s="57" t="str">
        <f ca="1" xml:space="preserve"> 'Cash Flow'!BU$3</f>
        <v/>
      </c>
      <c r="BV1" s="57" t="str">
        <f ca="1" xml:space="preserve"> 'Cash Flow'!BV$3</f>
        <v/>
      </c>
      <c r="BW1" s="57" t="str">
        <f ca="1" xml:space="preserve"> 'Cash Flow'!BW$3</f>
        <v/>
      </c>
      <c r="BX1" s="57" t="str">
        <f ca="1" xml:space="preserve"> 'Cash Flow'!BX$3</f>
        <v/>
      </c>
      <c r="BY1" s="57" t="str">
        <f ca="1" xml:space="preserve"> 'Cash Flow'!BY$3</f>
        <v/>
      </c>
      <c r="BZ1" s="57" t="str">
        <f ca="1" xml:space="preserve"> 'Cash Flow'!BZ$3</f>
        <v/>
      </c>
      <c r="CA1" s="57" t="str">
        <f ca="1" xml:space="preserve"> 'Cash Flow'!CA$3</f>
        <v/>
      </c>
      <c r="CB1" s="57" t="str">
        <f ca="1" xml:space="preserve"> 'Cash Flow'!CB$3</f>
        <v/>
      </c>
      <c r="CC1" s="57" t="str">
        <f ca="1" xml:space="preserve"> 'Cash Flow'!CC$3</f>
        <v/>
      </c>
      <c r="CD1" s="57" t="str">
        <f ca="1" xml:space="preserve"> 'Cash Flow'!CD$3</f>
        <v/>
      </c>
      <c r="CE1" s="57" t="str">
        <f ca="1" xml:space="preserve"> 'Cash Flow'!CE$3</f>
        <v/>
      </c>
      <c r="CF1" s="57" t="str">
        <f ca="1" xml:space="preserve"> 'Cash Flow'!CF$3</f>
        <v/>
      </c>
      <c r="CG1" s="57" t="str">
        <f ca="1" xml:space="preserve"> 'Cash Flow'!CG$3</f>
        <v/>
      </c>
      <c r="CH1" s="57" t="str">
        <f ca="1" xml:space="preserve"> 'Cash Flow'!CH$3</f>
        <v/>
      </c>
      <c r="CI1" s="57" t="str">
        <f ca="1" xml:space="preserve"> 'Cash Flow'!CI$3</f>
        <v/>
      </c>
      <c r="CJ1" s="57" t="str">
        <f ca="1" xml:space="preserve"> 'Cash Flow'!CJ$3</f>
        <v/>
      </c>
      <c r="CK1" s="57" t="str">
        <f ca="1" xml:space="preserve"> 'Cash Flow'!CK$3</f>
        <v/>
      </c>
      <c r="CL1" s="57" t="str">
        <f ca="1" xml:space="preserve"> 'Cash Flow'!CL$3</f>
        <v/>
      </c>
      <c r="CM1" s="57" t="str">
        <f ca="1" xml:space="preserve"> 'Cash Flow'!CM$3</f>
        <v/>
      </c>
      <c r="CN1" s="57" t="str">
        <f ca="1" xml:space="preserve"> 'Cash Flow'!CN$3</f>
        <v/>
      </c>
      <c r="CO1" s="57" t="str">
        <f ca="1" xml:space="preserve"> 'Cash Flow'!CO$3</f>
        <v/>
      </c>
      <c r="CP1" s="57" t="str">
        <f ca="1" xml:space="preserve"> 'Cash Flow'!CP$3</f>
        <v/>
      </c>
      <c r="CQ1" s="57" t="str">
        <f ca="1" xml:space="preserve"> 'Cash Flow'!CQ$3</f>
        <v/>
      </c>
      <c r="CR1" s="57" t="str">
        <f ca="1" xml:space="preserve"> 'Cash Flow'!CR$3</f>
        <v/>
      </c>
      <c r="CS1" s="57" t="str">
        <f ca="1" xml:space="preserve"> 'Cash Flow'!CS$3</f>
        <v/>
      </c>
      <c r="CT1" s="57" t="str">
        <f ca="1" xml:space="preserve"> 'Cash Flow'!CT$3</f>
        <v/>
      </c>
      <c r="CU1" s="57" t="str">
        <f ca="1" xml:space="preserve"> 'Cash Flow'!CU$3</f>
        <v/>
      </c>
      <c r="CV1" s="57" t="str">
        <f ca="1" xml:space="preserve"> 'Cash Flow'!CV$3</f>
        <v/>
      </c>
      <c r="CW1" s="57">
        <f ca="1" xml:space="preserve"> 'Cash Flow'!CW$3</f>
        <v>2</v>
      </c>
      <c r="CX1" s="57" t="str">
        <f ca="1" xml:space="preserve"> 'Cash Flow'!CX$3</f>
        <v/>
      </c>
      <c r="CY1" s="57" t="str">
        <f ca="1" xml:space="preserve"> 'Cash Flow'!CY$3</f>
        <v/>
      </c>
      <c r="CZ1" s="57" t="str">
        <f ca="1" xml:space="preserve"> 'Cash Flow'!CZ$3</f>
        <v/>
      </c>
      <c r="DA1" s="57" t="str">
        <f ca="1" xml:space="preserve"> 'Cash Flow'!DA$3</f>
        <v/>
      </c>
      <c r="DB1" s="57" t="str">
        <f ca="1" xml:space="preserve"> 'Cash Flow'!DB$3</f>
        <v/>
      </c>
      <c r="DC1" s="57" t="str">
        <f ca="1" xml:space="preserve"> 'Cash Flow'!DC$3</f>
        <v/>
      </c>
      <c r="DD1" s="57" t="str">
        <f ca="1" xml:space="preserve"> 'Cash Flow'!DD$3</f>
        <v/>
      </c>
      <c r="DF1" s="132" t="s">
        <v>121</v>
      </c>
    </row>
    <row r="2" spans="2:111" ht="12" x14ac:dyDescent="0.2">
      <c r="B2" s="58"/>
      <c r="C2" s="59"/>
      <c r="D2" s="58"/>
      <c r="E2" s="59"/>
      <c r="F2" s="58"/>
      <c r="G2" s="59"/>
      <c r="H2" s="58"/>
      <c r="I2" s="59"/>
      <c r="J2" s="58"/>
      <c r="K2" s="59"/>
      <c r="L2" s="58"/>
      <c r="N2" s="58"/>
      <c r="O2" s="59"/>
      <c r="P2" s="58"/>
      <c r="Q2" s="59"/>
      <c r="R2" s="58"/>
      <c r="S2" s="59"/>
      <c r="T2" s="58"/>
      <c r="U2" s="59"/>
      <c r="V2" s="58"/>
      <c r="W2" s="59"/>
      <c r="X2" s="58"/>
      <c r="Y2" s="59"/>
      <c r="Z2" s="58"/>
      <c r="AA2" s="59"/>
      <c r="AB2" s="58"/>
      <c r="AC2" s="59"/>
      <c r="AD2" s="58"/>
      <c r="AE2" s="59"/>
      <c r="AF2" s="58"/>
      <c r="AG2" s="59"/>
      <c r="AH2" s="58"/>
      <c r="AI2" s="59"/>
      <c r="AJ2" s="58"/>
      <c r="AK2" s="59"/>
      <c r="AL2" s="58"/>
      <c r="AM2" s="59"/>
      <c r="AN2" s="58"/>
      <c r="AO2" s="59"/>
      <c r="AP2" s="58"/>
      <c r="AQ2" s="59"/>
      <c r="AR2" s="58"/>
      <c r="AS2" s="59"/>
      <c r="AT2" s="58"/>
      <c r="AU2" s="59"/>
      <c r="AV2" s="58"/>
      <c r="AW2" s="59"/>
      <c r="AX2" s="58"/>
      <c r="AY2" s="59"/>
      <c r="AZ2" s="58"/>
      <c r="BA2" s="59"/>
      <c r="BB2" s="58"/>
      <c r="BC2" s="59"/>
      <c r="BD2" s="58"/>
      <c r="BE2" s="59"/>
      <c r="BF2" s="58"/>
      <c r="BG2" s="59"/>
      <c r="BH2" s="58"/>
      <c r="BI2" s="59"/>
      <c r="BJ2" s="58"/>
      <c r="BK2" s="59"/>
      <c r="BL2" s="58"/>
      <c r="BM2" s="59"/>
      <c r="BN2" s="58"/>
      <c r="BO2" s="59"/>
      <c r="BP2" s="58"/>
      <c r="BQ2" s="59"/>
      <c r="BR2" s="58"/>
      <c r="BS2" s="59"/>
      <c r="BT2" s="58"/>
      <c r="BU2" s="59"/>
      <c r="BV2" s="58"/>
      <c r="BW2" s="59"/>
      <c r="BX2" s="58"/>
      <c r="BY2" s="59"/>
      <c r="BZ2" s="58"/>
      <c r="CA2" s="59"/>
      <c r="CB2" s="58"/>
      <c r="CC2" s="59"/>
      <c r="CD2" s="58"/>
      <c r="CE2" s="59"/>
      <c r="CF2" s="58"/>
      <c r="CG2" s="59"/>
      <c r="CH2" s="58"/>
      <c r="CI2" s="59"/>
      <c r="CJ2" s="58"/>
      <c r="CK2" s="59"/>
      <c r="CL2" s="58"/>
      <c r="CM2" s="59"/>
      <c r="CN2" s="58"/>
      <c r="CO2" s="59"/>
      <c r="CP2" s="58"/>
      <c r="CQ2" s="59"/>
      <c r="CR2" s="58"/>
      <c r="CS2" s="59"/>
      <c r="CT2" s="58"/>
      <c r="CU2" s="59"/>
      <c r="CV2" s="58"/>
      <c r="CW2" s="59"/>
      <c r="CX2" s="58"/>
      <c r="CY2" s="59"/>
      <c r="CZ2" s="58"/>
      <c r="DA2" s="59"/>
      <c r="DB2" s="58"/>
      <c r="DC2" s="59"/>
      <c r="DD2" s="58"/>
      <c r="DF2" s="129">
        <f ca="1">'Cash Flow'!B101</f>
        <v>265451</v>
      </c>
    </row>
    <row r="3" spans="2:111" x14ac:dyDescent="0.2">
      <c r="B3" s="58"/>
      <c r="C3" s="59"/>
      <c r="D3" s="58"/>
      <c r="E3" s="59"/>
      <c r="F3" s="58"/>
      <c r="G3" s="59"/>
      <c r="H3" s="58"/>
      <c r="I3" s="59"/>
      <c r="J3" s="58"/>
      <c r="K3" s="59"/>
      <c r="L3" s="58"/>
      <c r="N3" s="58"/>
      <c r="O3" s="59"/>
      <c r="P3" s="58"/>
      <c r="Q3" s="59"/>
      <c r="R3" s="58"/>
      <c r="S3" s="59"/>
      <c r="T3" s="58"/>
      <c r="U3" s="59"/>
      <c r="V3" s="58"/>
      <c r="W3" s="59"/>
      <c r="X3" s="58"/>
      <c r="Y3" s="59"/>
      <c r="Z3" s="58"/>
      <c r="AA3" s="59"/>
      <c r="AB3" s="58"/>
      <c r="AC3" s="59"/>
      <c r="AD3" s="58"/>
      <c r="AE3" s="59"/>
      <c r="AF3" s="58"/>
      <c r="AG3" s="59"/>
      <c r="AH3" s="58"/>
      <c r="AI3" s="59"/>
      <c r="AJ3" s="58"/>
      <c r="AK3" s="59"/>
      <c r="AL3" s="58"/>
      <c r="AM3" s="59"/>
      <c r="AN3" s="58"/>
      <c r="AO3" s="59"/>
      <c r="AP3" s="58"/>
      <c r="AQ3" s="59"/>
      <c r="AR3" s="58"/>
      <c r="AS3" s="59"/>
      <c r="AT3" s="58"/>
      <c r="AU3" s="59"/>
      <c r="AV3" s="58"/>
      <c r="AW3" s="59"/>
      <c r="AX3" s="58"/>
      <c r="AY3" s="59"/>
      <c r="AZ3" s="58"/>
      <c r="BA3" s="59"/>
      <c r="BB3" s="58"/>
      <c r="BC3" s="59"/>
      <c r="BD3" s="58"/>
      <c r="BE3" s="59"/>
      <c r="BF3" s="58"/>
      <c r="BG3" s="59"/>
      <c r="BH3" s="58"/>
      <c r="BI3" s="59"/>
      <c r="BJ3" s="58"/>
      <c r="BK3" s="59"/>
      <c r="BL3" s="58"/>
      <c r="BM3" s="59"/>
      <c r="BN3" s="58"/>
      <c r="BO3" s="59"/>
      <c r="BP3" s="58"/>
      <c r="BQ3" s="59"/>
      <c r="BR3" s="58"/>
      <c r="BS3" s="59"/>
      <c r="BT3" s="58"/>
      <c r="BU3" s="59"/>
      <c r="BV3" s="58"/>
      <c r="BW3" s="59"/>
      <c r="BX3" s="58"/>
      <c r="BY3" s="59"/>
      <c r="BZ3" s="58"/>
      <c r="CA3" s="59"/>
      <c r="CB3" s="58"/>
      <c r="CC3" s="59"/>
      <c r="CD3" s="58"/>
      <c r="CE3" s="59"/>
      <c r="CF3" s="58"/>
      <c r="CG3" s="59"/>
      <c r="CH3" s="58"/>
      <c r="CI3" s="59"/>
      <c r="CJ3" s="58"/>
      <c r="CK3" s="59"/>
      <c r="CL3" s="58"/>
      <c r="CM3" s="59"/>
      <c r="CN3" s="58"/>
      <c r="CO3" s="59"/>
      <c r="CP3" s="58"/>
      <c r="CQ3" s="59"/>
      <c r="CR3" s="58"/>
      <c r="CS3" s="59"/>
      <c r="CT3" s="58"/>
      <c r="CU3" s="59"/>
      <c r="CV3" s="58"/>
      <c r="CW3" s="59"/>
      <c r="CX3" s="58"/>
      <c r="CY3" s="59"/>
      <c r="CZ3" s="58"/>
      <c r="DA3" s="59"/>
      <c r="DB3" s="58"/>
      <c r="DC3" s="59"/>
      <c r="DD3" s="58"/>
      <c r="DG3" s="126"/>
    </row>
    <row r="4" spans="2:111" ht="12" x14ac:dyDescent="0.2">
      <c r="B4" s="58"/>
      <c r="C4" s="59"/>
      <c r="D4" s="58"/>
      <c r="E4" s="59"/>
      <c r="F4" s="58"/>
      <c r="G4" s="59"/>
      <c r="H4" s="58"/>
      <c r="I4" s="59"/>
      <c r="J4" s="58"/>
      <c r="K4" s="59"/>
      <c r="L4" s="58"/>
      <c r="N4" s="58"/>
      <c r="O4" s="59"/>
      <c r="P4" s="58"/>
      <c r="Q4" s="59"/>
      <c r="R4" s="58"/>
      <c r="S4" s="59"/>
      <c r="T4" s="58"/>
      <c r="U4" s="59"/>
      <c r="V4" s="58"/>
      <c r="W4" s="59"/>
      <c r="X4" s="58"/>
      <c r="Y4" s="59"/>
      <c r="Z4" s="58"/>
      <c r="AA4" s="59"/>
      <c r="AB4" s="58"/>
      <c r="AC4" s="59"/>
      <c r="AD4" s="58"/>
      <c r="AE4" s="59"/>
      <c r="AF4" s="58"/>
      <c r="AG4" s="59"/>
      <c r="AH4" s="58"/>
      <c r="AI4" s="59"/>
      <c r="AJ4" s="58"/>
      <c r="AK4" s="59"/>
      <c r="AL4" s="58"/>
      <c r="AM4" s="59"/>
      <c r="AN4" s="58"/>
      <c r="AO4" s="59"/>
      <c r="AP4" s="58"/>
      <c r="AQ4" s="59"/>
      <c r="AR4" s="58"/>
      <c r="AS4" s="59"/>
      <c r="AT4" s="58"/>
      <c r="AU4" s="59"/>
      <c r="AV4" s="58"/>
      <c r="AW4" s="59"/>
      <c r="AX4" s="58"/>
      <c r="AY4" s="59"/>
      <c r="AZ4" s="58"/>
      <c r="BA4" s="59"/>
      <c r="BB4" s="58"/>
      <c r="BC4" s="59"/>
      <c r="BD4" s="58"/>
      <c r="BE4" s="59"/>
      <c r="BF4" s="58"/>
      <c r="BG4" s="59"/>
      <c r="BH4" s="58"/>
      <c r="BI4" s="59"/>
      <c r="BJ4" s="58"/>
      <c r="BK4" s="59"/>
      <c r="BL4" s="58"/>
      <c r="BM4" s="59"/>
      <c r="BN4" s="58"/>
      <c r="BO4" s="59"/>
      <c r="BP4" s="58"/>
      <c r="BQ4" s="59"/>
      <c r="BR4" s="58"/>
      <c r="BS4" s="59"/>
      <c r="BT4" s="58"/>
      <c r="BU4" s="59"/>
      <c r="BV4" s="58"/>
      <c r="BW4" s="59"/>
      <c r="BX4" s="58"/>
      <c r="BY4" s="59"/>
      <c r="BZ4" s="58"/>
      <c r="CA4" s="59"/>
      <c r="CB4" s="58"/>
      <c r="CC4" s="59"/>
      <c r="CD4" s="58"/>
      <c r="CE4" s="59"/>
      <c r="CF4" s="58"/>
      <c r="CG4" s="59"/>
      <c r="CH4" s="58"/>
      <c r="CI4" s="59"/>
      <c r="CJ4" s="58"/>
      <c r="CK4" s="59"/>
      <c r="CL4" s="58"/>
      <c r="CM4" s="59"/>
      <c r="CN4" s="58"/>
      <c r="CO4" s="59"/>
      <c r="CP4" s="58"/>
      <c r="CQ4" s="59"/>
      <c r="CR4" s="58"/>
      <c r="CS4" s="59"/>
      <c r="CT4" s="58"/>
      <c r="CU4" s="59"/>
      <c r="CV4" s="58"/>
      <c r="CW4" s="59"/>
      <c r="CX4" s="58"/>
      <c r="CY4" s="59"/>
      <c r="CZ4" s="58"/>
      <c r="DA4" s="59"/>
      <c r="DB4" s="58"/>
      <c r="DC4" s="59"/>
      <c r="DD4" s="58"/>
      <c r="DF4" s="148" t="s">
        <v>115</v>
      </c>
      <c r="DG4" s="147">
        <f>'Cash Flow'!DD16</f>
        <v>50723</v>
      </c>
    </row>
    <row r="5" spans="2:111" ht="12" x14ac:dyDescent="0.2">
      <c r="B5" s="58"/>
      <c r="C5" s="59"/>
      <c r="D5" s="58"/>
      <c r="E5" s="59"/>
      <c r="F5" s="58"/>
      <c r="G5" s="59"/>
      <c r="H5" s="58"/>
      <c r="I5" s="59"/>
      <c r="J5" s="58"/>
      <c r="K5" s="59"/>
      <c r="L5" s="58"/>
      <c r="N5" s="58"/>
      <c r="O5" s="59"/>
      <c r="P5" s="58"/>
      <c r="Q5" s="59"/>
      <c r="R5" s="58"/>
      <c r="S5" s="59"/>
      <c r="T5" s="58"/>
      <c r="U5" s="59"/>
      <c r="V5" s="58"/>
      <c r="W5" s="59"/>
      <c r="X5" s="58"/>
      <c r="Y5" s="59"/>
      <c r="Z5" s="58"/>
      <c r="AA5" s="59"/>
      <c r="AB5" s="58"/>
      <c r="AC5" s="59"/>
      <c r="AD5" s="58"/>
      <c r="AE5" s="59"/>
      <c r="AF5" s="58"/>
      <c r="AG5" s="59"/>
      <c r="AH5" s="58"/>
      <c r="AI5" s="59"/>
      <c r="AJ5" s="58"/>
      <c r="AK5" s="59"/>
      <c r="AL5" s="58"/>
      <c r="AM5" s="59"/>
      <c r="AN5" s="58"/>
      <c r="AO5" s="59"/>
      <c r="AP5" s="58"/>
      <c r="AQ5" s="59"/>
      <c r="AR5" s="58"/>
      <c r="AS5" s="59"/>
      <c r="AT5" s="58"/>
      <c r="AU5" s="59"/>
      <c r="AV5" s="58"/>
      <c r="AW5" s="59"/>
      <c r="AX5" s="58"/>
      <c r="AY5" s="59"/>
      <c r="AZ5" s="58"/>
      <c r="BA5" s="59"/>
      <c r="BB5" s="58"/>
      <c r="BC5" s="59"/>
      <c r="BD5" s="58"/>
      <c r="BE5" s="59"/>
      <c r="BF5" s="58"/>
      <c r="BG5" s="59"/>
      <c r="BH5" s="58"/>
      <c r="BI5" s="59"/>
      <c r="BJ5" s="58"/>
      <c r="BK5" s="59"/>
      <c r="BL5" s="58"/>
      <c r="BM5" s="59"/>
      <c r="BN5" s="58"/>
      <c r="BO5" s="59"/>
      <c r="BP5" s="58"/>
      <c r="BQ5" s="59"/>
      <c r="BR5" s="58"/>
      <c r="BS5" s="59"/>
      <c r="BT5" s="58"/>
      <c r="BU5" s="59"/>
      <c r="BV5" s="58"/>
      <c r="BW5" s="59"/>
      <c r="BX5" s="58"/>
      <c r="BY5" s="59"/>
      <c r="BZ5" s="58"/>
      <c r="CA5" s="59"/>
      <c r="CB5" s="58"/>
      <c r="CC5" s="59"/>
      <c r="CD5" s="58"/>
      <c r="CE5" s="59"/>
      <c r="CF5" s="58"/>
      <c r="CG5" s="59"/>
      <c r="CH5" s="58"/>
      <c r="CI5" s="59"/>
      <c r="CJ5" s="58"/>
      <c r="CK5" s="59"/>
      <c r="CL5" s="58"/>
      <c r="CM5" s="59"/>
      <c r="CN5" s="58"/>
      <c r="CO5" s="59"/>
      <c r="CP5" s="58"/>
      <c r="CQ5" s="59"/>
      <c r="CR5" s="58"/>
      <c r="CS5" s="59"/>
      <c r="CT5" s="58"/>
      <c r="CU5" s="59"/>
      <c r="CV5" s="58"/>
      <c r="CW5" s="59"/>
      <c r="CX5" s="58"/>
      <c r="CY5" s="59"/>
      <c r="CZ5" s="58"/>
      <c r="DA5" s="59"/>
      <c r="DB5" s="58"/>
      <c r="DC5" s="59"/>
      <c r="DD5" s="58"/>
      <c r="DF5" s="148" t="s">
        <v>116</v>
      </c>
      <c r="DG5" s="147">
        <f>'Cash Flow'!DD114</f>
        <v>202942</v>
      </c>
    </row>
    <row r="6" spans="2:111" ht="12" x14ac:dyDescent="0.2">
      <c r="B6" s="58"/>
      <c r="C6" s="59"/>
      <c r="D6" s="58"/>
      <c r="E6" s="59"/>
      <c r="F6" s="58"/>
      <c r="G6" s="59"/>
      <c r="H6" s="58"/>
      <c r="I6" s="59"/>
      <c r="J6" s="58"/>
      <c r="K6" s="59"/>
      <c r="L6" s="58"/>
      <c r="N6" s="58"/>
      <c r="O6" s="59"/>
      <c r="P6" s="58"/>
      <c r="Q6" s="59"/>
      <c r="R6" s="58"/>
      <c r="S6" s="59"/>
      <c r="T6" s="58"/>
      <c r="U6" s="59"/>
      <c r="V6" s="58"/>
      <c r="W6" s="59"/>
      <c r="X6" s="58"/>
      <c r="Y6" s="59"/>
      <c r="Z6" s="58"/>
      <c r="AA6" s="59"/>
      <c r="AB6" s="58"/>
      <c r="AC6" s="59"/>
      <c r="AD6" s="58"/>
      <c r="AE6" s="59"/>
      <c r="AF6" s="58"/>
      <c r="AG6" s="59"/>
      <c r="AH6" s="58"/>
      <c r="AI6" s="59"/>
      <c r="AJ6" s="58"/>
      <c r="AK6" s="59"/>
      <c r="AL6" s="58"/>
      <c r="AM6" s="59"/>
      <c r="AN6" s="58"/>
      <c r="AO6" s="59"/>
      <c r="AP6" s="58"/>
      <c r="AQ6" s="59"/>
      <c r="AR6" s="58"/>
      <c r="AS6" s="59"/>
      <c r="AT6" s="58"/>
      <c r="AU6" s="59"/>
      <c r="AV6" s="58"/>
      <c r="AW6" s="59"/>
      <c r="AX6" s="58"/>
      <c r="AY6" s="59"/>
      <c r="AZ6" s="58"/>
      <c r="BA6" s="59"/>
      <c r="BB6" s="58"/>
      <c r="BC6" s="59"/>
      <c r="BD6" s="58"/>
      <c r="BE6" s="59"/>
      <c r="BF6" s="58"/>
      <c r="BG6" s="59"/>
      <c r="BH6" s="58"/>
      <c r="BI6" s="59"/>
      <c r="BJ6" s="58"/>
      <c r="BK6" s="59"/>
      <c r="BL6" s="58"/>
      <c r="BM6" s="59"/>
      <c r="BN6" s="58"/>
      <c r="BO6" s="59"/>
      <c r="BP6" s="58"/>
      <c r="BQ6" s="59"/>
      <c r="BR6" s="58"/>
      <c r="BS6" s="59"/>
      <c r="BT6" s="58"/>
      <c r="BU6" s="59"/>
      <c r="BV6" s="58"/>
      <c r="BW6" s="59"/>
      <c r="BX6" s="58"/>
      <c r="BY6" s="59"/>
      <c r="BZ6" s="58"/>
      <c r="CA6" s="59"/>
      <c r="CB6" s="58"/>
      <c r="CC6" s="59"/>
      <c r="CD6" s="58"/>
      <c r="CE6" s="59"/>
      <c r="CF6" s="58"/>
      <c r="CG6" s="59"/>
      <c r="CH6" s="58"/>
      <c r="CI6" s="59"/>
      <c r="CJ6" s="58"/>
      <c r="CK6" s="59"/>
      <c r="CL6" s="58"/>
      <c r="CM6" s="59"/>
      <c r="CN6" s="58"/>
      <c r="CO6" s="59"/>
      <c r="CP6" s="58"/>
      <c r="CQ6" s="59"/>
      <c r="CR6" s="58"/>
      <c r="CS6" s="59"/>
      <c r="CT6" s="58"/>
      <c r="CU6" s="59"/>
      <c r="CV6" s="58"/>
      <c r="CW6" s="59"/>
      <c r="CX6" s="58"/>
      <c r="CY6" s="59"/>
      <c r="CZ6" s="58"/>
      <c r="DA6" s="59"/>
      <c r="DB6" s="58"/>
      <c r="DC6" s="59"/>
      <c r="DD6" s="58"/>
      <c r="DF6" s="140" t="s">
        <v>117</v>
      </c>
      <c r="DG6" s="141">
        <f>SUM(DG4:DG5)</f>
        <v>253665</v>
      </c>
    </row>
    <row r="7" spans="2:111" x14ac:dyDescent="0.2">
      <c r="B7" s="58"/>
      <c r="C7" s="59"/>
      <c r="D7" s="58"/>
      <c r="E7" s="59"/>
      <c r="F7" s="58"/>
      <c r="G7" s="59"/>
      <c r="H7" s="58"/>
      <c r="I7" s="59"/>
      <c r="J7" s="58"/>
      <c r="K7" s="59"/>
      <c r="L7" s="58"/>
      <c r="N7" s="58"/>
      <c r="O7" s="59"/>
      <c r="P7" s="58"/>
      <c r="Q7" s="59"/>
      <c r="R7" s="58"/>
      <c r="S7" s="59"/>
      <c r="T7" s="58"/>
      <c r="U7" s="59"/>
      <c r="V7" s="58"/>
      <c r="W7" s="59"/>
      <c r="X7" s="58"/>
      <c r="Y7" s="59"/>
      <c r="Z7" s="58"/>
      <c r="AA7" s="59"/>
      <c r="AB7" s="58"/>
      <c r="AC7" s="59"/>
      <c r="AD7" s="58"/>
      <c r="AE7" s="59"/>
      <c r="AF7" s="58"/>
      <c r="AG7" s="59"/>
      <c r="AH7" s="58"/>
      <c r="AI7" s="59"/>
      <c r="AJ7" s="58"/>
      <c r="AK7" s="59"/>
      <c r="AL7" s="58"/>
      <c r="AM7" s="59"/>
      <c r="AN7" s="58"/>
      <c r="AO7" s="59"/>
      <c r="AP7" s="58"/>
      <c r="AQ7" s="59"/>
      <c r="AR7" s="58"/>
      <c r="AS7" s="59"/>
      <c r="AT7" s="58"/>
      <c r="AU7" s="59"/>
      <c r="AV7" s="58"/>
      <c r="AW7" s="59"/>
      <c r="AX7" s="58"/>
      <c r="AY7" s="59"/>
      <c r="AZ7" s="58"/>
      <c r="BA7" s="59"/>
      <c r="BB7" s="58"/>
      <c r="BC7" s="59"/>
      <c r="BD7" s="58"/>
      <c r="BE7" s="59"/>
      <c r="BF7" s="58"/>
      <c r="BG7" s="59"/>
      <c r="BH7" s="58"/>
      <c r="BI7" s="59"/>
      <c r="BJ7" s="58"/>
      <c r="BK7" s="59"/>
      <c r="BL7" s="58"/>
      <c r="BM7" s="59"/>
      <c r="BN7" s="58"/>
      <c r="BO7" s="59"/>
      <c r="BP7" s="58"/>
      <c r="BQ7" s="59"/>
      <c r="BR7" s="58"/>
      <c r="BS7" s="59"/>
      <c r="BT7" s="58"/>
      <c r="BU7" s="59"/>
      <c r="BV7" s="58"/>
      <c r="BW7" s="59"/>
      <c r="BX7" s="58"/>
      <c r="BY7" s="59"/>
      <c r="BZ7" s="58"/>
      <c r="CA7" s="59"/>
      <c r="CB7" s="58"/>
      <c r="CC7" s="59"/>
      <c r="CD7" s="58"/>
      <c r="CE7" s="59"/>
      <c r="CF7" s="58"/>
      <c r="CG7" s="59"/>
      <c r="CH7" s="58"/>
      <c r="CI7" s="59"/>
      <c r="CJ7" s="58"/>
      <c r="CK7" s="59"/>
      <c r="CL7" s="58"/>
      <c r="CM7" s="59"/>
      <c r="CN7" s="58"/>
      <c r="CO7" s="59"/>
      <c r="CP7" s="58"/>
      <c r="CQ7" s="59"/>
      <c r="CR7" s="58"/>
      <c r="CS7" s="59"/>
      <c r="CT7" s="58"/>
      <c r="CU7" s="59"/>
      <c r="CV7" s="58"/>
      <c r="CW7" s="59"/>
      <c r="CX7" s="58"/>
      <c r="CY7" s="59"/>
      <c r="CZ7" s="58"/>
      <c r="DA7" s="59"/>
      <c r="DB7" s="58"/>
      <c r="DC7" s="59"/>
      <c r="DD7" s="58"/>
    </row>
    <row r="8" spans="2:111" x14ac:dyDescent="0.2">
      <c r="B8" s="58"/>
      <c r="C8" s="59"/>
      <c r="D8" s="58"/>
      <c r="E8" s="59"/>
      <c r="F8" s="58"/>
      <c r="G8" s="59"/>
      <c r="H8" s="58"/>
      <c r="I8" s="59"/>
      <c r="J8" s="58"/>
      <c r="K8" s="59"/>
      <c r="L8" s="58"/>
      <c r="N8" s="58"/>
      <c r="O8" s="59"/>
      <c r="P8" s="58"/>
      <c r="Q8" s="59"/>
      <c r="R8" s="58"/>
      <c r="S8" s="59"/>
      <c r="T8" s="58"/>
      <c r="U8" s="59"/>
      <c r="V8" s="58"/>
      <c r="W8" s="59"/>
      <c r="X8" s="58"/>
      <c r="Y8" s="59"/>
      <c r="Z8" s="58"/>
      <c r="AA8" s="59"/>
      <c r="AB8" s="58"/>
      <c r="AC8" s="59"/>
      <c r="AD8" s="58"/>
      <c r="AE8" s="59"/>
      <c r="AF8" s="58"/>
      <c r="AG8" s="59"/>
      <c r="AH8" s="58"/>
      <c r="AI8" s="59"/>
      <c r="AJ8" s="58"/>
      <c r="AK8" s="59"/>
      <c r="AL8" s="58"/>
      <c r="AM8" s="59"/>
      <c r="AN8" s="58"/>
      <c r="AO8" s="59"/>
      <c r="AP8" s="58"/>
      <c r="AQ8" s="59"/>
      <c r="AR8" s="58"/>
      <c r="AS8" s="59"/>
      <c r="AT8" s="58"/>
      <c r="AU8" s="59"/>
      <c r="AV8" s="58"/>
      <c r="AW8" s="59"/>
      <c r="AX8" s="58"/>
      <c r="AY8" s="59"/>
      <c r="AZ8" s="58"/>
      <c r="BA8" s="59"/>
      <c r="BB8" s="58"/>
      <c r="BC8" s="59"/>
      <c r="BD8" s="58"/>
      <c r="BE8" s="59"/>
      <c r="BF8" s="58"/>
      <c r="BG8" s="59"/>
      <c r="BH8" s="58"/>
      <c r="BI8" s="59"/>
      <c r="BJ8" s="58"/>
      <c r="BK8" s="59"/>
      <c r="BL8" s="58"/>
      <c r="BM8" s="59"/>
      <c r="BN8" s="58"/>
      <c r="BO8" s="59"/>
      <c r="BP8" s="58"/>
      <c r="BQ8" s="59"/>
      <c r="BR8" s="58"/>
      <c r="BS8" s="59"/>
      <c r="BT8" s="58"/>
      <c r="BU8" s="59"/>
      <c r="BV8" s="58"/>
      <c r="BW8" s="59"/>
      <c r="BX8" s="58"/>
      <c r="BY8" s="59"/>
      <c r="BZ8" s="58"/>
      <c r="CA8" s="59"/>
      <c r="CB8" s="58"/>
      <c r="CC8" s="59"/>
      <c r="CD8" s="58"/>
      <c r="CE8" s="59"/>
      <c r="CF8" s="58"/>
      <c r="CG8" s="59"/>
      <c r="CH8" s="58"/>
      <c r="CI8" s="59"/>
      <c r="CJ8" s="58"/>
      <c r="CK8" s="59"/>
      <c r="CL8" s="58"/>
      <c r="CM8" s="59"/>
      <c r="CN8" s="58"/>
      <c r="CO8" s="59"/>
      <c r="CP8" s="58"/>
      <c r="CQ8" s="59"/>
      <c r="CR8" s="58"/>
      <c r="CS8" s="59"/>
      <c r="CT8" s="58"/>
      <c r="CU8" s="59"/>
      <c r="CV8" s="58"/>
      <c r="CW8" s="59"/>
      <c r="CX8" s="58"/>
      <c r="CY8" s="59"/>
      <c r="CZ8" s="58"/>
      <c r="DA8" s="59"/>
      <c r="DB8" s="58"/>
      <c r="DC8" s="59"/>
      <c r="DD8" s="58"/>
    </row>
    <row r="9" spans="2:111" x14ac:dyDescent="0.2">
      <c r="B9" s="58"/>
      <c r="C9" s="59"/>
      <c r="D9" s="58"/>
      <c r="E9" s="59"/>
      <c r="F9" s="58"/>
      <c r="G9" s="59"/>
      <c r="H9" s="58"/>
      <c r="I9" s="59"/>
      <c r="J9" s="58"/>
      <c r="K9" s="59"/>
      <c r="L9" s="58"/>
      <c r="N9" s="58"/>
      <c r="O9" s="59"/>
      <c r="P9" s="58"/>
      <c r="Q9" s="59"/>
      <c r="R9" s="58"/>
      <c r="S9" s="59"/>
      <c r="T9" s="58"/>
      <c r="U9" s="59"/>
      <c r="V9" s="58"/>
      <c r="W9" s="59"/>
      <c r="X9" s="58"/>
      <c r="Y9" s="59"/>
      <c r="Z9" s="58"/>
      <c r="AA9" s="59"/>
      <c r="AB9" s="58"/>
      <c r="AC9" s="59"/>
      <c r="AD9" s="58"/>
      <c r="AE9" s="59"/>
      <c r="AF9" s="58"/>
      <c r="AG9" s="59"/>
      <c r="AH9" s="58"/>
      <c r="AI9" s="59"/>
      <c r="AJ9" s="58"/>
      <c r="AK9" s="59"/>
      <c r="AL9" s="58"/>
      <c r="AM9" s="59"/>
      <c r="AN9" s="58"/>
      <c r="AO9" s="59"/>
      <c r="AP9" s="58"/>
      <c r="AQ9" s="59"/>
      <c r="AR9" s="58"/>
      <c r="AS9" s="59"/>
      <c r="AT9" s="58"/>
      <c r="AU9" s="59"/>
      <c r="AV9" s="58"/>
      <c r="AW9" s="59"/>
      <c r="AX9" s="58"/>
      <c r="AY9" s="59"/>
      <c r="AZ9" s="58"/>
      <c r="BA9" s="59"/>
      <c r="BB9" s="58"/>
      <c r="BC9" s="59"/>
      <c r="BD9" s="58"/>
      <c r="BE9" s="59"/>
      <c r="BF9" s="58"/>
      <c r="BG9" s="59"/>
      <c r="BH9" s="58"/>
      <c r="BI9" s="59"/>
      <c r="BJ9" s="58"/>
      <c r="BK9" s="59"/>
      <c r="BL9" s="58"/>
      <c r="BM9" s="59"/>
      <c r="BN9" s="58"/>
      <c r="BO9" s="59"/>
      <c r="BP9" s="58"/>
      <c r="BQ9" s="59"/>
      <c r="BR9" s="58"/>
      <c r="BS9" s="59"/>
      <c r="BT9" s="58"/>
      <c r="BU9" s="59"/>
      <c r="BV9" s="58"/>
      <c r="BW9" s="59"/>
      <c r="BX9" s="58"/>
      <c r="BY9" s="59"/>
      <c r="BZ9" s="58"/>
      <c r="CA9" s="59"/>
      <c r="CB9" s="58"/>
      <c r="CC9" s="59"/>
      <c r="CD9" s="58"/>
      <c r="CE9" s="59"/>
      <c r="CF9" s="58"/>
      <c r="CG9" s="59"/>
      <c r="CH9" s="58"/>
      <c r="CI9" s="59"/>
      <c r="CJ9" s="58"/>
      <c r="CK9" s="59"/>
      <c r="CL9" s="58"/>
      <c r="CM9" s="59"/>
      <c r="CN9" s="58"/>
      <c r="CO9" s="59"/>
      <c r="CP9" s="58"/>
      <c r="CQ9" s="59"/>
      <c r="CR9" s="58"/>
      <c r="CS9" s="59"/>
      <c r="CT9" s="58"/>
      <c r="CU9" s="59"/>
      <c r="CV9" s="58"/>
      <c r="CW9" s="59"/>
      <c r="CX9" s="58"/>
      <c r="CY9" s="59"/>
      <c r="CZ9" s="58"/>
      <c r="DA9" s="59"/>
      <c r="DB9" s="58"/>
      <c r="DC9" s="59"/>
      <c r="DD9" s="58"/>
    </row>
    <row r="10" spans="2:111" x14ac:dyDescent="0.2">
      <c r="B10" s="58"/>
      <c r="C10" s="59"/>
      <c r="D10" s="58"/>
      <c r="E10" s="59"/>
      <c r="F10" s="58"/>
      <c r="G10" s="59"/>
      <c r="H10" s="58"/>
      <c r="I10" s="59"/>
      <c r="J10" s="58"/>
      <c r="K10" s="59"/>
      <c r="L10" s="58"/>
      <c r="N10" s="58"/>
      <c r="O10" s="59"/>
      <c r="P10" s="58"/>
      <c r="Q10" s="59"/>
      <c r="R10" s="58"/>
      <c r="S10" s="59"/>
      <c r="T10" s="58"/>
      <c r="U10" s="59"/>
      <c r="V10" s="58"/>
      <c r="W10" s="59"/>
      <c r="X10" s="58"/>
      <c r="Y10" s="59"/>
      <c r="Z10" s="58"/>
      <c r="AA10" s="59"/>
      <c r="AB10" s="58"/>
      <c r="AC10" s="59"/>
      <c r="AD10" s="58"/>
      <c r="AE10" s="59"/>
      <c r="AF10" s="58"/>
      <c r="AG10" s="59"/>
      <c r="AH10" s="58"/>
      <c r="AI10" s="59"/>
      <c r="AJ10" s="58"/>
      <c r="AK10" s="59"/>
      <c r="AL10" s="58"/>
      <c r="AM10" s="59"/>
      <c r="AN10" s="58"/>
      <c r="AO10" s="59"/>
      <c r="AP10" s="58"/>
      <c r="AQ10" s="59"/>
      <c r="AR10" s="58"/>
      <c r="AS10" s="59"/>
      <c r="AT10" s="58"/>
      <c r="AU10" s="59"/>
      <c r="AV10" s="58"/>
      <c r="AW10" s="59"/>
      <c r="AX10" s="58"/>
      <c r="AY10" s="59"/>
      <c r="AZ10" s="58"/>
      <c r="BA10" s="59"/>
      <c r="BB10" s="58"/>
      <c r="BC10" s="59"/>
      <c r="BD10" s="58"/>
      <c r="BE10" s="59"/>
      <c r="BF10" s="58"/>
      <c r="BG10" s="59"/>
      <c r="BH10" s="58"/>
      <c r="BI10" s="59"/>
      <c r="BJ10" s="58"/>
      <c r="BK10" s="59"/>
      <c r="BL10" s="58"/>
      <c r="BM10" s="59"/>
      <c r="BN10" s="58"/>
      <c r="BO10" s="59"/>
      <c r="BP10" s="58"/>
      <c r="BQ10" s="59"/>
      <c r="BR10" s="58"/>
      <c r="BS10" s="59"/>
      <c r="BT10" s="58"/>
      <c r="BU10" s="59"/>
      <c r="BV10" s="58"/>
      <c r="BW10" s="59"/>
      <c r="BX10" s="58"/>
      <c r="BY10" s="59"/>
      <c r="BZ10" s="58"/>
      <c r="CA10" s="59"/>
      <c r="CB10" s="58"/>
      <c r="CC10" s="59"/>
      <c r="CD10" s="58"/>
      <c r="CE10" s="59"/>
      <c r="CF10" s="58"/>
      <c r="CG10" s="59"/>
      <c r="CH10" s="58"/>
      <c r="CI10" s="59"/>
      <c r="CJ10" s="58"/>
      <c r="CK10" s="59"/>
      <c r="CL10" s="58"/>
      <c r="CM10" s="59"/>
      <c r="CN10" s="58"/>
      <c r="CO10" s="59"/>
      <c r="CP10" s="58"/>
      <c r="CQ10" s="59"/>
      <c r="CR10" s="58"/>
      <c r="CS10" s="59"/>
      <c r="CT10" s="58"/>
      <c r="CU10" s="59"/>
      <c r="CV10" s="58"/>
      <c r="CW10" s="59"/>
      <c r="CX10" s="58"/>
      <c r="CY10" s="59"/>
      <c r="CZ10" s="58"/>
      <c r="DA10" s="59"/>
      <c r="DB10" s="58"/>
      <c r="DC10" s="59"/>
      <c r="DD10" s="58"/>
    </row>
    <row r="11" spans="2:111" x14ac:dyDescent="0.2">
      <c r="B11" s="58"/>
      <c r="C11" s="59"/>
      <c r="D11" s="58"/>
      <c r="E11" s="59"/>
      <c r="F11" s="58"/>
      <c r="G11" s="59"/>
      <c r="H11" s="58"/>
      <c r="I11" s="59"/>
      <c r="J11" s="58"/>
      <c r="K11" s="59"/>
      <c r="L11" s="58"/>
      <c r="N11" s="58"/>
      <c r="O11" s="59"/>
      <c r="P11" s="58"/>
      <c r="Q11" s="59"/>
      <c r="R11" s="58"/>
      <c r="S11" s="59"/>
      <c r="T11" s="58"/>
      <c r="U11" s="59"/>
      <c r="V11" s="58"/>
      <c r="W11" s="59"/>
      <c r="X11" s="58"/>
      <c r="Y11" s="59"/>
      <c r="Z11" s="58"/>
      <c r="AA11" s="59"/>
      <c r="AB11" s="58"/>
      <c r="AC11" s="59"/>
      <c r="AD11" s="58"/>
      <c r="AE11" s="59"/>
      <c r="AF11" s="58"/>
      <c r="AG11" s="59"/>
      <c r="AH11" s="58"/>
      <c r="AI11" s="59"/>
      <c r="AJ11" s="58"/>
      <c r="AK11" s="59"/>
      <c r="AL11" s="58"/>
      <c r="AM11" s="59"/>
      <c r="AN11" s="58"/>
      <c r="AO11" s="59"/>
      <c r="AP11" s="58"/>
      <c r="AQ11" s="59"/>
      <c r="AR11" s="58"/>
      <c r="AS11" s="59"/>
      <c r="AT11" s="58"/>
      <c r="AU11" s="59"/>
      <c r="AV11" s="58"/>
      <c r="AW11" s="59"/>
      <c r="AX11" s="58"/>
      <c r="AY11" s="59"/>
      <c r="AZ11" s="58"/>
      <c r="BA11" s="59"/>
      <c r="BB11" s="58"/>
      <c r="BC11" s="59"/>
      <c r="BD11" s="58"/>
      <c r="BE11" s="59"/>
      <c r="BF11" s="58"/>
      <c r="BG11" s="59"/>
      <c r="BH11" s="58"/>
      <c r="BI11" s="59"/>
      <c r="BJ11" s="58"/>
      <c r="BK11" s="59"/>
      <c r="BL11" s="58"/>
      <c r="BM11" s="59"/>
      <c r="BN11" s="58"/>
      <c r="BO11" s="59"/>
      <c r="BP11" s="58"/>
      <c r="BQ11" s="59"/>
      <c r="BR11" s="58"/>
      <c r="BS11" s="59"/>
      <c r="BT11" s="58"/>
      <c r="BU11" s="59"/>
      <c r="BV11" s="58"/>
      <c r="BW11" s="59"/>
      <c r="BX11" s="58"/>
      <c r="BY11" s="59"/>
      <c r="BZ11" s="58"/>
      <c r="CA11" s="59"/>
      <c r="CB11" s="58"/>
      <c r="CC11" s="59"/>
      <c r="CD11" s="58"/>
      <c r="CE11" s="59"/>
      <c r="CF11" s="58"/>
      <c r="CG11" s="59"/>
      <c r="CH11" s="58"/>
      <c r="CI11" s="59"/>
      <c r="CJ11" s="58"/>
      <c r="CK11" s="59"/>
      <c r="CL11" s="58"/>
      <c r="CM11" s="59"/>
      <c r="CN11" s="58"/>
      <c r="CO11" s="59"/>
      <c r="CP11" s="58"/>
      <c r="CQ11" s="59"/>
      <c r="CR11" s="58"/>
      <c r="CS11" s="59"/>
      <c r="CT11" s="58"/>
      <c r="CU11" s="59"/>
      <c r="CV11" s="58"/>
      <c r="CW11" s="59"/>
      <c r="CX11" s="58"/>
      <c r="CY11" s="59"/>
      <c r="CZ11" s="58"/>
      <c r="DA11" s="59"/>
      <c r="DB11" s="58"/>
      <c r="DC11" s="59"/>
      <c r="DD11" s="58"/>
    </row>
    <row r="12" spans="2:111" x14ac:dyDescent="0.2">
      <c r="B12" s="58"/>
      <c r="C12" s="59"/>
      <c r="D12" s="58"/>
      <c r="E12" s="59"/>
      <c r="F12" s="58"/>
      <c r="G12" s="59"/>
      <c r="H12" s="58"/>
      <c r="I12" s="59"/>
      <c r="J12" s="58"/>
      <c r="K12" s="59"/>
      <c r="L12" s="58"/>
      <c r="N12" s="58"/>
      <c r="O12" s="59"/>
      <c r="P12" s="58"/>
      <c r="Q12" s="59"/>
      <c r="R12" s="58"/>
      <c r="S12" s="59"/>
      <c r="T12" s="58"/>
      <c r="U12" s="59"/>
      <c r="V12" s="58"/>
      <c r="W12" s="59"/>
      <c r="X12" s="58"/>
      <c r="Y12" s="59"/>
      <c r="Z12" s="58"/>
      <c r="AA12" s="59"/>
      <c r="AB12" s="58"/>
      <c r="AC12" s="59"/>
      <c r="AD12" s="58"/>
      <c r="AE12" s="59"/>
      <c r="AF12" s="58"/>
      <c r="AG12" s="59"/>
      <c r="AH12" s="58"/>
      <c r="AI12" s="59"/>
      <c r="AJ12" s="58"/>
      <c r="AK12" s="59"/>
      <c r="AL12" s="58"/>
      <c r="AM12" s="59"/>
      <c r="AN12" s="58"/>
      <c r="AO12" s="59"/>
      <c r="AP12" s="58"/>
      <c r="AQ12" s="59"/>
      <c r="AR12" s="58"/>
      <c r="AS12" s="59"/>
      <c r="AT12" s="58"/>
      <c r="AU12" s="59"/>
      <c r="AV12" s="58"/>
      <c r="AW12" s="59"/>
      <c r="AX12" s="58"/>
      <c r="AY12" s="59"/>
      <c r="AZ12" s="58"/>
      <c r="BA12" s="59"/>
      <c r="BB12" s="58"/>
      <c r="BC12" s="59"/>
      <c r="BD12" s="58"/>
      <c r="BE12" s="59"/>
      <c r="BF12" s="58"/>
      <c r="BG12" s="59"/>
      <c r="BH12" s="58"/>
      <c r="BI12" s="59"/>
      <c r="BJ12" s="58"/>
      <c r="BK12" s="59"/>
      <c r="BL12" s="58"/>
      <c r="BM12" s="59"/>
      <c r="BN12" s="58"/>
      <c r="BO12" s="59"/>
      <c r="BP12" s="58"/>
      <c r="BQ12" s="59"/>
      <c r="BR12" s="58"/>
      <c r="BS12" s="59"/>
      <c r="BT12" s="58"/>
      <c r="BU12" s="59"/>
      <c r="BV12" s="58"/>
      <c r="BW12" s="59"/>
      <c r="BX12" s="58"/>
      <c r="BY12" s="59"/>
      <c r="BZ12" s="58"/>
      <c r="CA12" s="59"/>
      <c r="CB12" s="58"/>
      <c r="CC12" s="59"/>
      <c r="CD12" s="58"/>
      <c r="CE12" s="59"/>
      <c r="CF12" s="58"/>
      <c r="CG12" s="59"/>
      <c r="CH12" s="58"/>
      <c r="CI12" s="59"/>
      <c r="CJ12" s="58"/>
      <c r="CK12" s="59"/>
      <c r="CL12" s="58"/>
      <c r="CM12" s="59"/>
      <c r="CN12" s="58"/>
      <c r="CO12" s="59"/>
      <c r="CP12" s="58"/>
      <c r="CQ12" s="59"/>
      <c r="CR12" s="58"/>
      <c r="CS12" s="59"/>
      <c r="CT12" s="58"/>
      <c r="CU12" s="59"/>
      <c r="CV12" s="58"/>
      <c r="CW12" s="59"/>
      <c r="CX12" s="58"/>
      <c r="CY12" s="59"/>
      <c r="CZ12" s="58"/>
      <c r="DA12" s="59"/>
      <c r="DB12" s="58"/>
      <c r="DC12" s="59"/>
      <c r="DD12" s="58"/>
    </row>
    <row r="13" spans="2:111" x14ac:dyDescent="0.2">
      <c r="B13" s="58"/>
      <c r="C13" s="59"/>
      <c r="D13" s="58"/>
      <c r="E13" s="59"/>
      <c r="F13" s="58"/>
      <c r="G13" s="59"/>
      <c r="H13" s="58"/>
      <c r="I13" s="59"/>
      <c r="J13" s="58"/>
      <c r="K13" s="59"/>
      <c r="L13" s="58"/>
      <c r="N13" s="58"/>
      <c r="O13" s="59"/>
      <c r="P13" s="58"/>
      <c r="Q13" s="59"/>
      <c r="R13" s="58"/>
      <c r="S13" s="59"/>
      <c r="T13" s="58"/>
      <c r="U13" s="59"/>
      <c r="V13" s="58"/>
      <c r="W13" s="59"/>
      <c r="X13" s="58"/>
      <c r="Y13" s="59"/>
      <c r="Z13" s="58"/>
      <c r="AA13" s="59"/>
      <c r="AB13" s="58"/>
      <c r="AC13" s="59"/>
      <c r="AD13" s="58"/>
      <c r="AE13" s="59"/>
      <c r="AF13" s="58"/>
      <c r="AG13" s="59"/>
      <c r="AH13" s="58"/>
      <c r="AI13" s="59"/>
      <c r="AJ13" s="58"/>
      <c r="AK13" s="59"/>
      <c r="AL13" s="58"/>
      <c r="AM13" s="59"/>
      <c r="AN13" s="58"/>
      <c r="AO13" s="59"/>
      <c r="AP13" s="58"/>
      <c r="AQ13" s="59"/>
      <c r="AR13" s="58"/>
      <c r="AS13" s="59"/>
      <c r="AT13" s="58"/>
      <c r="AU13" s="59"/>
      <c r="AV13" s="58"/>
      <c r="AW13" s="59"/>
      <c r="AX13" s="58"/>
      <c r="AY13" s="59"/>
      <c r="AZ13" s="58"/>
      <c r="BA13" s="59"/>
      <c r="BB13" s="58"/>
      <c r="BC13" s="59"/>
      <c r="BD13" s="58"/>
      <c r="BE13" s="59"/>
      <c r="BF13" s="58"/>
      <c r="BG13" s="59"/>
      <c r="BH13" s="58"/>
      <c r="BI13" s="59"/>
      <c r="BJ13" s="58"/>
      <c r="BK13" s="59"/>
      <c r="BL13" s="58"/>
      <c r="BM13" s="59"/>
      <c r="BN13" s="58"/>
      <c r="BO13" s="59"/>
      <c r="BP13" s="58"/>
      <c r="BQ13" s="59"/>
      <c r="BR13" s="58"/>
      <c r="BS13" s="59"/>
      <c r="BT13" s="58"/>
      <c r="BU13" s="59"/>
      <c r="BV13" s="58"/>
      <c r="BW13" s="59"/>
      <c r="BX13" s="58"/>
      <c r="BY13" s="59"/>
      <c r="BZ13" s="58"/>
      <c r="CA13" s="59"/>
      <c r="CB13" s="58"/>
      <c r="CC13" s="59"/>
      <c r="CD13" s="58"/>
      <c r="CE13" s="59"/>
      <c r="CF13" s="58"/>
      <c r="CG13" s="59"/>
      <c r="CH13" s="58"/>
      <c r="CI13" s="59"/>
      <c r="CJ13" s="58"/>
      <c r="CK13" s="59"/>
      <c r="CL13" s="58"/>
      <c r="CM13" s="59"/>
      <c r="CN13" s="58"/>
      <c r="CO13" s="59"/>
      <c r="CP13" s="58"/>
      <c r="CQ13" s="59"/>
      <c r="CR13" s="58"/>
      <c r="CS13" s="59"/>
      <c r="CT13" s="58"/>
      <c r="CU13" s="59"/>
      <c r="CV13" s="58"/>
      <c r="CW13" s="59"/>
      <c r="CX13" s="58"/>
      <c r="CY13" s="59"/>
      <c r="CZ13" s="58"/>
      <c r="DA13" s="59"/>
      <c r="DB13" s="58"/>
      <c r="DC13" s="59"/>
      <c r="DD13" s="58"/>
    </row>
    <row r="14" spans="2:111" x14ac:dyDescent="0.2">
      <c r="B14" s="58"/>
      <c r="C14" s="59"/>
      <c r="D14" s="58"/>
      <c r="E14" s="59"/>
      <c r="F14" s="58"/>
      <c r="G14" s="59"/>
      <c r="H14" s="58"/>
      <c r="I14" s="59"/>
      <c r="J14" s="58"/>
      <c r="K14" s="59"/>
      <c r="L14" s="58"/>
      <c r="N14" s="58"/>
      <c r="O14" s="59"/>
      <c r="P14" s="58"/>
      <c r="Q14" s="59"/>
      <c r="R14" s="58"/>
      <c r="S14" s="59"/>
      <c r="T14" s="58"/>
      <c r="U14" s="59"/>
      <c r="V14" s="58"/>
      <c r="W14" s="59"/>
      <c r="X14" s="58"/>
      <c r="Y14" s="59"/>
      <c r="Z14" s="58"/>
      <c r="AA14" s="59"/>
      <c r="AB14" s="58"/>
      <c r="AC14" s="59"/>
      <c r="AD14" s="58"/>
      <c r="AE14" s="59"/>
      <c r="AF14" s="58"/>
      <c r="AG14" s="59"/>
      <c r="AH14" s="58"/>
      <c r="AI14" s="59"/>
      <c r="AJ14" s="58"/>
      <c r="AK14" s="59"/>
      <c r="AL14" s="58"/>
      <c r="AM14" s="59"/>
      <c r="AN14" s="58"/>
      <c r="AO14" s="59"/>
      <c r="AP14" s="58"/>
      <c r="AQ14" s="59"/>
      <c r="AR14" s="58"/>
      <c r="AS14" s="59"/>
      <c r="AT14" s="58"/>
      <c r="AU14" s="59"/>
      <c r="AV14" s="58"/>
      <c r="AW14" s="59"/>
      <c r="AX14" s="58"/>
      <c r="AY14" s="59"/>
      <c r="AZ14" s="58"/>
      <c r="BA14" s="59"/>
      <c r="BB14" s="58"/>
      <c r="BC14" s="59"/>
      <c r="BD14" s="58"/>
      <c r="BE14" s="59"/>
      <c r="BF14" s="58"/>
      <c r="BG14" s="59"/>
      <c r="BH14" s="58"/>
      <c r="BI14" s="59"/>
      <c r="BJ14" s="58"/>
      <c r="BK14" s="59"/>
      <c r="BL14" s="58"/>
      <c r="BM14" s="59"/>
      <c r="BN14" s="58"/>
      <c r="BO14" s="59"/>
      <c r="BP14" s="58"/>
      <c r="BQ14" s="59"/>
      <c r="BR14" s="58"/>
      <c r="BS14" s="59"/>
      <c r="BT14" s="58"/>
      <c r="BU14" s="59"/>
      <c r="BV14" s="58"/>
      <c r="BW14" s="59"/>
      <c r="BX14" s="58"/>
      <c r="BY14" s="59"/>
      <c r="BZ14" s="58"/>
      <c r="CA14" s="59"/>
      <c r="CB14" s="58"/>
      <c r="CC14" s="59"/>
      <c r="CD14" s="58"/>
      <c r="CE14" s="59"/>
      <c r="CF14" s="58"/>
      <c r="CG14" s="59"/>
      <c r="CH14" s="58"/>
      <c r="CI14" s="59"/>
      <c r="CJ14" s="58"/>
      <c r="CK14" s="59"/>
      <c r="CL14" s="58"/>
      <c r="CM14" s="59"/>
      <c r="CN14" s="58"/>
      <c r="CO14" s="59"/>
      <c r="CP14" s="58"/>
      <c r="CQ14" s="59"/>
      <c r="CR14" s="58"/>
      <c r="CS14" s="59"/>
      <c r="CT14" s="58"/>
      <c r="CU14" s="59"/>
      <c r="CV14" s="58"/>
      <c r="CW14" s="59"/>
      <c r="CX14" s="58"/>
      <c r="CY14" s="59"/>
      <c r="CZ14" s="58"/>
      <c r="DA14" s="59"/>
      <c r="DB14" s="58"/>
      <c r="DC14" s="59"/>
      <c r="DD14" s="58"/>
    </row>
    <row r="15" spans="2:111" x14ac:dyDescent="0.2">
      <c r="B15" s="58"/>
      <c r="C15" s="59"/>
      <c r="D15" s="58"/>
      <c r="E15" s="59"/>
      <c r="F15" s="58"/>
      <c r="G15" s="59"/>
      <c r="H15" s="58"/>
      <c r="I15" s="59"/>
      <c r="J15" s="58"/>
      <c r="K15" s="59"/>
      <c r="L15" s="58"/>
      <c r="N15" s="58"/>
      <c r="O15" s="59"/>
      <c r="P15" s="58"/>
      <c r="Q15" s="59"/>
      <c r="R15" s="58"/>
      <c r="S15" s="59"/>
      <c r="T15" s="58"/>
      <c r="U15" s="59"/>
      <c r="V15" s="58"/>
      <c r="W15" s="59"/>
      <c r="X15" s="58"/>
      <c r="Y15" s="59"/>
      <c r="Z15" s="58"/>
      <c r="AA15" s="59"/>
      <c r="AB15" s="58"/>
      <c r="AC15" s="59"/>
      <c r="AD15" s="58"/>
      <c r="AE15" s="59"/>
      <c r="AF15" s="58"/>
      <c r="AG15" s="59"/>
      <c r="AH15" s="58"/>
      <c r="AI15" s="59"/>
      <c r="AJ15" s="58"/>
      <c r="AK15" s="59"/>
      <c r="AL15" s="58"/>
      <c r="AM15" s="59"/>
      <c r="AN15" s="58"/>
      <c r="AO15" s="59"/>
      <c r="AP15" s="58"/>
      <c r="AQ15" s="59"/>
      <c r="AR15" s="58"/>
      <c r="AS15" s="59"/>
      <c r="AT15" s="58"/>
      <c r="AU15" s="59"/>
      <c r="AV15" s="58"/>
      <c r="AW15" s="59"/>
      <c r="AX15" s="58"/>
      <c r="AY15" s="59"/>
      <c r="AZ15" s="58"/>
      <c r="BA15" s="59"/>
      <c r="BB15" s="58"/>
      <c r="BC15" s="59"/>
      <c r="BD15" s="58"/>
      <c r="BE15" s="59"/>
      <c r="BF15" s="58"/>
      <c r="BG15" s="59"/>
      <c r="BH15" s="58"/>
      <c r="BI15" s="59"/>
      <c r="BJ15" s="58"/>
      <c r="BK15" s="59"/>
      <c r="BL15" s="58"/>
      <c r="BM15" s="59"/>
      <c r="BN15" s="58"/>
      <c r="BO15" s="59"/>
      <c r="BP15" s="58"/>
      <c r="BQ15" s="59"/>
      <c r="BR15" s="58"/>
      <c r="BS15" s="59"/>
      <c r="BT15" s="58"/>
      <c r="BU15" s="59"/>
      <c r="BV15" s="58"/>
      <c r="BW15" s="59"/>
      <c r="BX15" s="58"/>
      <c r="BY15" s="59"/>
      <c r="BZ15" s="58"/>
      <c r="CA15" s="59"/>
      <c r="CB15" s="58"/>
      <c r="CC15" s="59"/>
      <c r="CD15" s="58"/>
      <c r="CE15" s="59"/>
      <c r="CF15" s="58"/>
      <c r="CG15" s="59"/>
      <c r="CH15" s="58"/>
      <c r="CI15" s="59"/>
      <c r="CJ15" s="58"/>
      <c r="CK15" s="59"/>
      <c r="CL15" s="58"/>
      <c r="CM15" s="59"/>
      <c r="CN15" s="58"/>
      <c r="CO15" s="59"/>
      <c r="CP15" s="58"/>
      <c r="CQ15" s="59"/>
      <c r="CR15" s="58"/>
      <c r="CS15" s="59"/>
      <c r="CT15" s="58"/>
      <c r="CU15" s="59"/>
      <c r="CV15" s="58"/>
      <c r="CW15" s="59"/>
      <c r="CX15" s="58"/>
      <c r="CY15" s="59"/>
      <c r="CZ15" s="58"/>
      <c r="DA15" s="59"/>
      <c r="DB15" s="58"/>
      <c r="DC15" s="59"/>
      <c r="DD15" s="58"/>
    </row>
    <row r="16" spans="2:111" x14ac:dyDescent="0.2">
      <c r="B16" s="58"/>
      <c r="C16" s="59"/>
      <c r="D16" s="58"/>
      <c r="E16" s="59"/>
      <c r="F16" s="58"/>
      <c r="G16" s="59"/>
      <c r="H16" s="58"/>
      <c r="I16" s="59"/>
      <c r="J16" s="58"/>
      <c r="K16" s="59"/>
      <c r="L16" s="58"/>
      <c r="N16" s="58"/>
      <c r="O16" s="59"/>
      <c r="P16" s="58"/>
      <c r="Q16" s="59"/>
      <c r="R16" s="58"/>
      <c r="S16" s="59"/>
      <c r="T16" s="58"/>
      <c r="U16" s="59"/>
      <c r="V16" s="58"/>
      <c r="W16" s="59"/>
      <c r="X16" s="58"/>
      <c r="Y16" s="59"/>
      <c r="Z16" s="58"/>
      <c r="AA16" s="59"/>
      <c r="AB16" s="58"/>
      <c r="AC16" s="59"/>
      <c r="AD16" s="58"/>
      <c r="AE16" s="59"/>
      <c r="AF16" s="58"/>
      <c r="AG16" s="59"/>
      <c r="AH16" s="58"/>
      <c r="AI16" s="59"/>
      <c r="AJ16" s="58"/>
      <c r="AK16" s="59"/>
      <c r="AL16" s="58"/>
      <c r="AM16" s="59"/>
      <c r="AN16" s="58"/>
      <c r="AO16" s="59"/>
      <c r="AP16" s="58"/>
      <c r="AQ16" s="59"/>
      <c r="AR16" s="58"/>
      <c r="AS16" s="59"/>
      <c r="AT16" s="58"/>
      <c r="AU16" s="59"/>
      <c r="AV16" s="58"/>
      <c r="AW16" s="59"/>
      <c r="AX16" s="58"/>
      <c r="AY16" s="59"/>
      <c r="AZ16" s="58"/>
      <c r="BA16" s="59"/>
      <c r="BB16" s="58"/>
      <c r="BC16" s="59"/>
      <c r="BD16" s="58"/>
      <c r="BE16" s="59"/>
      <c r="BF16" s="58"/>
      <c r="BG16" s="59"/>
      <c r="BH16" s="58"/>
      <c r="BI16" s="59"/>
      <c r="BJ16" s="58"/>
      <c r="BK16" s="59"/>
      <c r="BL16" s="58"/>
      <c r="BM16" s="59"/>
      <c r="BN16" s="58"/>
      <c r="BO16" s="59"/>
      <c r="BP16" s="58"/>
      <c r="BQ16" s="59"/>
      <c r="BR16" s="58"/>
      <c r="BS16" s="59"/>
      <c r="BT16" s="58"/>
      <c r="BU16" s="59"/>
      <c r="BV16" s="58"/>
      <c r="BW16" s="59"/>
      <c r="BX16" s="58"/>
      <c r="BY16" s="59"/>
      <c r="BZ16" s="58"/>
      <c r="CA16" s="59"/>
      <c r="CB16" s="58"/>
      <c r="CC16" s="59"/>
      <c r="CD16" s="58"/>
      <c r="CE16" s="59"/>
      <c r="CF16" s="58"/>
      <c r="CG16" s="59"/>
      <c r="CH16" s="58"/>
      <c r="CI16" s="59"/>
      <c r="CJ16" s="58"/>
      <c r="CK16" s="59"/>
      <c r="CL16" s="58"/>
      <c r="CM16" s="59"/>
      <c r="CN16" s="58"/>
      <c r="CO16" s="59"/>
      <c r="CP16" s="58"/>
      <c r="CQ16" s="59"/>
      <c r="CR16" s="58"/>
      <c r="CS16" s="59"/>
      <c r="CT16" s="58"/>
      <c r="CU16" s="59"/>
      <c r="CV16" s="58"/>
      <c r="CW16" s="59"/>
      <c r="CX16" s="58"/>
      <c r="CY16" s="59"/>
      <c r="CZ16" s="58"/>
      <c r="DA16" s="59"/>
      <c r="DB16" s="58"/>
      <c r="DC16" s="59"/>
      <c r="DD16" s="58"/>
    </row>
    <row r="17" spans="2:108" x14ac:dyDescent="0.2">
      <c r="B17" s="58"/>
      <c r="C17" s="59"/>
      <c r="D17" s="58"/>
      <c r="E17" s="59"/>
      <c r="F17" s="58"/>
      <c r="G17" s="59"/>
      <c r="H17" s="58"/>
      <c r="I17" s="59"/>
      <c r="J17" s="58"/>
      <c r="K17" s="59"/>
      <c r="L17" s="58"/>
      <c r="N17" s="58"/>
      <c r="O17" s="59"/>
      <c r="P17" s="58"/>
      <c r="Q17" s="59"/>
      <c r="R17" s="58"/>
      <c r="S17" s="59"/>
      <c r="T17" s="58"/>
      <c r="U17" s="59"/>
      <c r="V17" s="58"/>
      <c r="W17" s="59"/>
      <c r="X17" s="58"/>
      <c r="Y17" s="59"/>
      <c r="Z17" s="58"/>
      <c r="AA17" s="59"/>
      <c r="AB17" s="58"/>
      <c r="AC17" s="59"/>
      <c r="AD17" s="58"/>
      <c r="AE17" s="59"/>
      <c r="AF17" s="58"/>
      <c r="AG17" s="59"/>
      <c r="AH17" s="58"/>
      <c r="AI17" s="59"/>
      <c r="AJ17" s="58"/>
      <c r="AK17" s="59"/>
      <c r="AL17" s="58"/>
      <c r="AM17" s="59"/>
      <c r="AN17" s="58"/>
      <c r="AO17" s="59"/>
      <c r="AP17" s="58"/>
      <c r="AQ17" s="59"/>
      <c r="AR17" s="58"/>
      <c r="AS17" s="59"/>
      <c r="AT17" s="58"/>
      <c r="AU17" s="59"/>
      <c r="AV17" s="58"/>
      <c r="AW17" s="59"/>
      <c r="AX17" s="58"/>
      <c r="AY17" s="59"/>
      <c r="AZ17" s="58"/>
      <c r="BA17" s="59"/>
      <c r="BB17" s="58"/>
      <c r="BC17" s="59"/>
      <c r="BD17" s="58"/>
      <c r="BE17" s="59"/>
      <c r="BF17" s="58"/>
      <c r="BG17" s="59"/>
      <c r="BH17" s="58"/>
      <c r="BI17" s="59"/>
      <c r="BJ17" s="58"/>
      <c r="BK17" s="59"/>
      <c r="BL17" s="58"/>
      <c r="BM17" s="59"/>
      <c r="BN17" s="58"/>
      <c r="BO17" s="59"/>
      <c r="BP17" s="58"/>
      <c r="BQ17" s="59"/>
      <c r="BR17" s="58"/>
      <c r="BS17" s="59"/>
      <c r="BT17" s="58"/>
      <c r="BU17" s="59"/>
      <c r="BV17" s="58"/>
      <c r="BW17" s="59"/>
      <c r="BX17" s="58"/>
      <c r="BY17" s="59"/>
      <c r="BZ17" s="58"/>
      <c r="CA17" s="59"/>
      <c r="CB17" s="58"/>
      <c r="CC17" s="59"/>
      <c r="CD17" s="58"/>
      <c r="CE17" s="59"/>
      <c r="CF17" s="58"/>
      <c r="CG17" s="59"/>
      <c r="CH17" s="58"/>
      <c r="CI17" s="59"/>
      <c r="CJ17" s="58"/>
      <c r="CK17" s="59"/>
      <c r="CL17" s="58"/>
      <c r="CM17" s="59"/>
      <c r="CN17" s="58"/>
      <c r="CO17" s="59"/>
      <c r="CP17" s="58"/>
      <c r="CQ17" s="59"/>
      <c r="CR17" s="58"/>
      <c r="CS17" s="59"/>
      <c r="CT17" s="58"/>
      <c r="CU17" s="59"/>
      <c r="CV17" s="58"/>
      <c r="CW17" s="59"/>
      <c r="CX17" s="58"/>
      <c r="CY17" s="59"/>
      <c r="CZ17" s="58"/>
      <c r="DA17" s="59"/>
      <c r="DB17" s="58"/>
      <c r="DC17" s="59"/>
      <c r="DD17" s="58"/>
    </row>
    <row r="18" spans="2:108" x14ac:dyDescent="0.2">
      <c r="B18" s="58"/>
      <c r="C18" s="59"/>
      <c r="D18" s="58"/>
      <c r="E18" s="59"/>
      <c r="F18" s="58"/>
      <c r="G18" s="59"/>
      <c r="H18" s="58"/>
      <c r="I18" s="59"/>
      <c r="J18" s="58"/>
      <c r="K18" s="59"/>
      <c r="L18" s="58"/>
      <c r="N18" s="58"/>
      <c r="O18" s="59"/>
      <c r="P18" s="58"/>
      <c r="Q18" s="59"/>
      <c r="R18" s="58"/>
      <c r="S18" s="59"/>
      <c r="T18" s="58"/>
      <c r="U18" s="59"/>
      <c r="V18" s="58"/>
      <c r="W18" s="59"/>
      <c r="X18" s="58"/>
      <c r="Y18" s="59"/>
      <c r="Z18" s="58"/>
      <c r="AA18" s="59"/>
      <c r="AB18" s="58"/>
      <c r="AC18" s="59"/>
      <c r="AD18" s="58"/>
      <c r="AE18" s="59"/>
      <c r="AF18" s="58"/>
      <c r="AG18" s="59"/>
      <c r="AH18" s="58"/>
      <c r="AI18" s="59"/>
      <c r="AJ18" s="58"/>
      <c r="AK18" s="59"/>
      <c r="AL18" s="58"/>
      <c r="AM18" s="59"/>
      <c r="AN18" s="58"/>
      <c r="AO18" s="59"/>
      <c r="AP18" s="58"/>
      <c r="AQ18" s="59"/>
      <c r="AR18" s="58"/>
      <c r="AS18" s="59"/>
      <c r="AT18" s="58"/>
      <c r="AU18" s="59"/>
      <c r="AV18" s="58"/>
      <c r="AW18" s="59"/>
      <c r="AX18" s="58"/>
      <c r="AY18" s="59"/>
      <c r="AZ18" s="58"/>
      <c r="BA18" s="59"/>
      <c r="BB18" s="58"/>
      <c r="BC18" s="59"/>
      <c r="BD18" s="58"/>
      <c r="BE18" s="59"/>
      <c r="BF18" s="58"/>
      <c r="BG18" s="59"/>
      <c r="BH18" s="58"/>
      <c r="BI18" s="59"/>
      <c r="BJ18" s="58"/>
      <c r="BK18" s="59"/>
      <c r="BL18" s="58"/>
      <c r="BM18" s="59"/>
      <c r="BN18" s="58"/>
      <c r="BO18" s="59"/>
      <c r="BP18" s="58"/>
      <c r="BQ18" s="59"/>
      <c r="BR18" s="58"/>
      <c r="BS18" s="59"/>
      <c r="BT18" s="58"/>
      <c r="BU18" s="59"/>
      <c r="BV18" s="58"/>
      <c r="BW18" s="59"/>
      <c r="BX18" s="58"/>
      <c r="BY18" s="59"/>
      <c r="BZ18" s="58"/>
      <c r="CA18" s="59"/>
      <c r="CB18" s="58"/>
      <c r="CC18" s="59"/>
      <c r="CD18" s="58"/>
      <c r="CE18" s="59"/>
      <c r="CF18" s="58"/>
      <c r="CG18" s="59"/>
      <c r="CH18" s="58"/>
      <c r="CI18" s="59"/>
      <c r="CJ18" s="58"/>
      <c r="CK18" s="59"/>
      <c r="CL18" s="58"/>
      <c r="CM18" s="59"/>
      <c r="CN18" s="58"/>
      <c r="CO18" s="59"/>
      <c r="CP18" s="58"/>
      <c r="CQ18" s="59"/>
      <c r="CR18" s="58"/>
      <c r="CS18" s="59"/>
      <c r="CT18" s="58"/>
      <c r="CU18" s="59"/>
      <c r="CV18" s="58"/>
      <c r="CW18" s="59"/>
      <c r="CX18" s="58"/>
      <c r="CY18" s="59"/>
      <c r="CZ18" s="58"/>
      <c r="DA18" s="59"/>
      <c r="DB18" s="58"/>
      <c r="DC18" s="59"/>
      <c r="DD18" s="58"/>
    </row>
    <row r="19" spans="2:108" x14ac:dyDescent="0.2">
      <c r="B19" s="58"/>
      <c r="C19" s="59"/>
      <c r="D19" s="58"/>
      <c r="E19" s="59"/>
      <c r="F19" s="58"/>
      <c r="G19" s="59"/>
      <c r="H19" s="58"/>
      <c r="I19" s="59"/>
      <c r="J19" s="58"/>
      <c r="K19" s="59"/>
      <c r="L19" s="58"/>
      <c r="N19" s="58"/>
      <c r="O19" s="59"/>
      <c r="P19" s="58"/>
      <c r="Q19" s="59"/>
      <c r="R19" s="58"/>
      <c r="S19" s="59"/>
      <c r="T19" s="58"/>
      <c r="U19" s="59"/>
      <c r="V19" s="58"/>
      <c r="W19" s="59"/>
      <c r="X19" s="58"/>
      <c r="Y19" s="59"/>
      <c r="Z19" s="58"/>
      <c r="AA19" s="59"/>
      <c r="AB19" s="58"/>
      <c r="AC19" s="59"/>
      <c r="AD19" s="58"/>
      <c r="AE19" s="59"/>
      <c r="AF19" s="58"/>
      <c r="AG19" s="59"/>
      <c r="AH19" s="58"/>
      <c r="AI19" s="59"/>
      <c r="AJ19" s="58"/>
      <c r="AK19" s="59"/>
      <c r="AL19" s="58"/>
      <c r="AM19" s="59"/>
      <c r="AN19" s="58"/>
      <c r="AO19" s="59"/>
      <c r="AP19" s="58"/>
      <c r="AQ19" s="59"/>
      <c r="AR19" s="58"/>
      <c r="AS19" s="59"/>
      <c r="AT19" s="58"/>
      <c r="AU19" s="59"/>
      <c r="AV19" s="58"/>
      <c r="AW19" s="59"/>
      <c r="AX19" s="58"/>
      <c r="AY19" s="59"/>
      <c r="AZ19" s="58"/>
      <c r="BA19" s="59"/>
      <c r="BB19" s="58"/>
      <c r="BC19" s="59"/>
      <c r="BD19" s="58"/>
      <c r="BE19" s="59"/>
      <c r="BF19" s="58"/>
      <c r="BG19" s="59"/>
      <c r="BH19" s="58"/>
      <c r="BI19" s="59"/>
      <c r="BJ19" s="58"/>
      <c r="BK19" s="59"/>
      <c r="BL19" s="58"/>
      <c r="BM19" s="59"/>
      <c r="BN19" s="58"/>
      <c r="BO19" s="59"/>
      <c r="BP19" s="58"/>
      <c r="BQ19" s="59"/>
      <c r="BR19" s="58"/>
      <c r="BS19" s="59"/>
      <c r="BT19" s="58"/>
      <c r="BU19" s="59"/>
      <c r="BV19" s="58"/>
      <c r="BW19" s="59"/>
      <c r="BX19" s="58"/>
      <c r="BY19" s="59"/>
      <c r="BZ19" s="58"/>
      <c r="CA19" s="59"/>
      <c r="CB19" s="58"/>
      <c r="CC19" s="59"/>
      <c r="CD19" s="58"/>
      <c r="CE19" s="59"/>
      <c r="CF19" s="58"/>
      <c r="CG19" s="59"/>
      <c r="CH19" s="58"/>
      <c r="CI19" s="59"/>
      <c r="CJ19" s="58"/>
      <c r="CK19" s="59"/>
      <c r="CL19" s="58"/>
      <c r="CM19" s="59"/>
      <c r="CN19" s="58"/>
      <c r="CO19" s="59"/>
      <c r="CP19" s="58"/>
      <c r="CQ19" s="59"/>
      <c r="CR19" s="58"/>
      <c r="CS19" s="59"/>
      <c r="CT19" s="58"/>
      <c r="CU19" s="59"/>
      <c r="CV19" s="58"/>
      <c r="CW19" s="59"/>
      <c r="CX19" s="58"/>
      <c r="CY19" s="59"/>
      <c r="CZ19" s="58"/>
      <c r="DA19" s="59"/>
      <c r="DB19" s="58"/>
      <c r="DC19" s="59"/>
      <c r="DD19" s="58"/>
    </row>
    <row r="20" spans="2:108" x14ac:dyDescent="0.2">
      <c r="B20" s="58"/>
      <c r="C20" s="59"/>
      <c r="D20" s="58"/>
      <c r="E20" s="59"/>
      <c r="F20" s="58"/>
      <c r="G20" s="59"/>
      <c r="H20" s="58"/>
      <c r="I20" s="59"/>
      <c r="J20" s="58"/>
      <c r="K20" s="59"/>
      <c r="L20" s="58"/>
      <c r="N20" s="58"/>
      <c r="O20" s="59"/>
      <c r="P20" s="58"/>
      <c r="Q20" s="59"/>
      <c r="R20" s="58"/>
      <c r="S20" s="59"/>
      <c r="T20" s="58"/>
      <c r="U20" s="59"/>
      <c r="V20" s="58"/>
      <c r="W20" s="59"/>
      <c r="X20" s="58"/>
      <c r="Y20" s="59"/>
      <c r="Z20" s="58"/>
      <c r="AA20" s="59"/>
      <c r="AB20" s="58"/>
      <c r="AC20" s="59"/>
      <c r="AD20" s="58"/>
      <c r="AE20" s="59"/>
      <c r="AF20" s="58"/>
      <c r="AG20" s="59"/>
      <c r="AH20" s="58"/>
      <c r="AI20" s="59"/>
      <c r="AJ20" s="58"/>
      <c r="AK20" s="59"/>
      <c r="AL20" s="58"/>
      <c r="AM20" s="59"/>
      <c r="AN20" s="58"/>
      <c r="AO20" s="59"/>
      <c r="AP20" s="58"/>
      <c r="AQ20" s="59"/>
      <c r="AR20" s="58"/>
      <c r="AS20" s="59"/>
      <c r="AT20" s="58"/>
      <c r="AU20" s="59"/>
      <c r="AV20" s="58"/>
      <c r="AW20" s="59"/>
      <c r="AX20" s="58"/>
      <c r="AY20" s="59"/>
      <c r="AZ20" s="58"/>
      <c r="BA20" s="59"/>
      <c r="BB20" s="58"/>
      <c r="BC20" s="59"/>
      <c r="BD20" s="58"/>
      <c r="BE20" s="59"/>
      <c r="BF20" s="58"/>
      <c r="BG20" s="59"/>
      <c r="BH20" s="58"/>
      <c r="BI20" s="59"/>
      <c r="BJ20" s="58"/>
      <c r="BK20" s="59"/>
      <c r="BL20" s="58"/>
      <c r="BM20" s="59"/>
      <c r="BN20" s="58"/>
      <c r="BO20" s="59"/>
      <c r="BP20" s="58"/>
      <c r="BQ20" s="59"/>
      <c r="BR20" s="58"/>
      <c r="BS20" s="59"/>
      <c r="BT20" s="58"/>
      <c r="BU20" s="59"/>
      <c r="BV20" s="58"/>
      <c r="BW20" s="59"/>
      <c r="BX20" s="58"/>
      <c r="BY20" s="59"/>
      <c r="BZ20" s="58"/>
      <c r="CA20" s="59"/>
      <c r="CB20" s="58"/>
      <c r="CC20" s="59"/>
      <c r="CD20" s="58"/>
      <c r="CE20" s="59"/>
      <c r="CF20" s="58"/>
      <c r="CG20" s="59"/>
      <c r="CH20" s="58"/>
      <c r="CI20" s="59"/>
      <c r="CJ20" s="58"/>
      <c r="CK20" s="59"/>
      <c r="CL20" s="58"/>
      <c r="CM20" s="59"/>
      <c r="CN20" s="58"/>
      <c r="CO20" s="59"/>
      <c r="CP20" s="58"/>
      <c r="CQ20" s="59"/>
      <c r="CR20" s="58"/>
      <c r="CS20" s="59"/>
      <c r="CT20" s="58"/>
      <c r="CU20" s="59"/>
      <c r="CV20" s="58"/>
      <c r="CW20" s="59"/>
      <c r="CX20" s="58"/>
      <c r="CY20" s="59"/>
      <c r="CZ20" s="58"/>
      <c r="DA20" s="59"/>
      <c r="DB20" s="58"/>
      <c r="DC20" s="59"/>
      <c r="DD20" s="58"/>
    </row>
    <row r="21" spans="2:108" x14ac:dyDescent="0.2">
      <c r="B21" s="58"/>
      <c r="C21" s="59"/>
      <c r="D21" s="58"/>
      <c r="E21" s="59"/>
      <c r="F21" s="58"/>
      <c r="G21" s="59"/>
      <c r="H21" s="58"/>
      <c r="I21" s="59"/>
      <c r="J21" s="58"/>
      <c r="K21" s="59"/>
      <c r="L21" s="58"/>
      <c r="N21" s="58"/>
      <c r="O21" s="59"/>
      <c r="P21" s="58"/>
      <c r="Q21" s="59"/>
      <c r="R21" s="58"/>
      <c r="S21" s="59"/>
      <c r="T21" s="58"/>
      <c r="U21" s="59"/>
      <c r="V21" s="58"/>
      <c r="W21" s="59"/>
      <c r="X21" s="58"/>
      <c r="Y21" s="59"/>
      <c r="Z21" s="58"/>
      <c r="AA21" s="59"/>
      <c r="AB21" s="58"/>
      <c r="AC21" s="59"/>
      <c r="AD21" s="58"/>
      <c r="AE21" s="59"/>
      <c r="AF21" s="58"/>
      <c r="AG21" s="59"/>
      <c r="AH21" s="58"/>
      <c r="AI21" s="59"/>
      <c r="AJ21" s="58"/>
      <c r="AK21" s="59"/>
      <c r="AL21" s="58"/>
      <c r="AM21" s="59"/>
      <c r="AN21" s="58"/>
      <c r="AO21" s="59"/>
      <c r="AP21" s="58"/>
      <c r="AQ21" s="59"/>
      <c r="AR21" s="58"/>
      <c r="AS21" s="59"/>
      <c r="AT21" s="58"/>
      <c r="AU21" s="59"/>
      <c r="AV21" s="58"/>
      <c r="AW21" s="59"/>
      <c r="AX21" s="58"/>
      <c r="AY21" s="59"/>
      <c r="AZ21" s="58"/>
      <c r="BA21" s="59"/>
      <c r="BB21" s="58"/>
      <c r="BC21" s="59"/>
      <c r="BD21" s="58"/>
      <c r="BE21" s="59"/>
      <c r="BF21" s="58"/>
      <c r="BG21" s="59"/>
      <c r="BH21" s="58"/>
      <c r="BI21" s="59"/>
      <c r="BJ21" s="58"/>
      <c r="BK21" s="59"/>
      <c r="BL21" s="58"/>
      <c r="BM21" s="59"/>
      <c r="BN21" s="58"/>
      <c r="BO21" s="59"/>
      <c r="BP21" s="58"/>
      <c r="BQ21" s="59"/>
      <c r="BR21" s="58"/>
      <c r="BS21" s="59"/>
      <c r="BT21" s="58"/>
      <c r="BU21" s="59"/>
      <c r="BV21" s="58"/>
      <c r="BW21" s="59"/>
      <c r="BX21" s="58"/>
      <c r="BY21" s="59"/>
      <c r="BZ21" s="58"/>
      <c r="CA21" s="59"/>
      <c r="CB21" s="58"/>
      <c r="CC21" s="59"/>
      <c r="CD21" s="58"/>
      <c r="CE21" s="59"/>
      <c r="CF21" s="58"/>
      <c r="CG21" s="59"/>
      <c r="CH21" s="58"/>
      <c r="CI21" s="59"/>
      <c r="CJ21" s="58"/>
      <c r="CK21" s="59"/>
      <c r="CL21" s="58"/>
      <c r="CM21" s="59"/>
      <c r="CN21" s="58"/>
      <c r="CO21" s="59"/>
      <c r="CP21" s="58"/>
      <c r="CQ21" s="59"/>
      <c r="CR21" s="58"/>
      <c r="CS21" s="59"/>
      <c r="CT21" s="58"/>
      <c r="CU21" s="59"/>
      <c r="CV21" s="58"/>
      <c r="CW21" s="59"/>
      <c r="CX21" s="58"/>
      <c r="CY21" s="59"/>
      <c r="CZ21" s="58"/>
      <c r="DA21" s="59"/>
      <c r="DB21" s="58"/>
      <c r="DC21" s="59"/>
      <c r="DD21" s="58"/>
    </row>
    <row r="22" spans="2:108" x14ac:dyDescent="0.2">
      <c r="B22" s="58"/>
      <c r="C22" s="59"/>
      <c r="D22" s="58"/>
      <c r="E22" s="59"/>
      <c r="F22" s="58"/>
      <c r="G22" s="59"/>
      <c r="H22" s="58"/>
      <c r="I22" s="59"/>
      <c r="J22" s="58"/>
      <c r="K22" s="59"/>
      <c r="L22" s="58"/>
      <c r="N22" s="58"/>
      <c r="O22" s="59"/>
      <c r="P22" s="58"/>
      <c r="Q22" s="59"/>
      <c r="R22" s="58"/>
      <c r="S22" s="59"/>
      <c r="T22" s="58"/>
      <c r="U22" s="59"/>
      <c r="V22" s="58"/>
      <c r="W22" s="59"/>
      <c r="X22" s="58"/>
      <c r="Y22" s="59"/>
      <c r="Z22" s="58"/>
      <c r="AA22" s="59"/>
      <c r="AB22" s="58"/>
      <c r="AC22" s="59"/>
      <c r="AD22" s="58"/>
      <c r="AE22" s="59"/>
      <c r="AF22" s="58"/>
      <c r="AG22" s="59"/>
      <c r="AH22" s="58"/>
      <c r="AI22" s="59"/>
      <c r="AJ22" s="58"/>
      <c r="AK22" s="59"/>
      <c r="AL22" s="58"/>
      <c r="AM22" s="59"/>
      <c r="AN22" s="58"/>
      <c r="AO22" s="59"/>
      <c r="AP22" s="58"/>
      <c r="AQ22" s="59"/>
      <c r="AR22" s="58"/>
      <c r="AS22" s="59"/>
      <c r="AT22" s="58"/>
      <c r="AU22" s="59"/>
      <c r="AV22" s="58"/>
      <c r="AW22" s="59"/>
      <c r="AX22" s="58"/>
      <c r="AY22" s="59"/>
      <c r="AZ22" s="58"/>
      <c r="BA22" s="59"/>
      <c r="BB22" s="58"/>
      <c r="BC22" s="59"/>
      <c r="BD22" s="58"/>
      <c r="BE22" s="59"/>
      <c r="BF22" s="58"/>
      <c r="BG22" s="59"/>
      <c r="BH22" s="58"/>
      <c r="BI22" s="59"/>
      <c r="BJ22" s="58"/>
      <c r="BK22" s="59"/>
      <c r="BL22" s="58"/>
      <c r="BM22" s="59"/>
      <c r="BN22" s="58"/>
      <c r="BO22" s="59"/>
      <c r="BP22" s="58"/>
      <c r="BQ22" s="59"/>
      <c r="BR22" s="58"/>
      <c r="BS22" s="59"/>
      <c r="BT22" s="58"/>
      <c r="BU22" s="59"/>
      <c r="BV22" s="58"/>
      <c r="BW22" s="59"/>
      <c r="BX22" s="58"/>
      <c r="BY22" s="59"/>
      <c r="BZ22" s="58"/>
      <c r="CA22" s="59"/>
      <c r="CB22" s="58"/>
      <c r="CC22" s="59"/>
      <c r="CD22" s="58"/>
      <c r="CE22" s="59"/>
      <c r="CF22" s="58"/>
      <c r="CG22" s="59"/>
      <c r="CH22" s="58"/>
      <c r="CI22" s="59"/>
      <c r="CJ22" s="58"/>
      <c r="CK22" s="59"/>
      <c r="CL22" s="58"/>
      <c r="CM22" s="59"/>
      <c r="CN22" s="58"/>
      <c r="CO22" s="59"/>
      <c r="CP22" s="58"/>
      <c r="CQ22" s="59"/>
      <c r="CR22" s="58"/>
      <c r="CS22" s="59"/>
      <c r="CT22" s="58"/>
      <c r="CU22" s="59"/>
      <c r="CV22" s="58"/>
      <c r="CW22" s="59"/>
      <c r="CX22" s="58"/>
      <c r="CY22" s="59"/>
      <c r="CZ22" s="58"/>
      <c r="DA22" s="59"/>
      <c r="DB22" s="58"/>
      <c r="DC22" s="59"/>
      <c r="DD22" s="58"/>
    </row>
    <row r="23" spans="2:108" x14ac:dyDescent="0.2">
      <c r="B23" s="58"/>
      <c r="C23" s="59"/>
      <c r="D23" s="58"/>
      <c r="E23" s="59"/>
      <c r="F23" s="58"/>
      <c r="G23" s="59"/>
      <c r="H23" s="58"/>
      <c r="I23" s="59"/>
      <c r="J23" s="58"/>
      <c r="K23" s="59"/>
      <c r="L23" s="58"/>
      <c r="N23" s="58"/>
      <c r="O23" s="59"/>
      <c r="P23" s="58"/>
      <c r="Q23" s="59"/>
      <c r="R23" s="58"/>
      <c r="S23" s="59"/>
      <c r="T23" s="58"/>
      <c r="U23" s="59"/>
      <c r="V23" s="58"/>
      <c r="W23" s="59"/>
      <c r="X23" s="58"/>
      <c r="Y23" s="59"/>
      <c r="Z23" s="58"/>
      <c r="AA23" s="59"/>
      <c r="AB23" s="58"/>
      <c r="AC23" s="59"/>
      <c r="AD23" s="58"/>
      <c r="AE23" s="59"/>
      <c r="AF23" s="58"/>
      <c r="AG23" s="59"/>
      <c r="AH23" s="58"/>
      <c r="AI23" s="59"/>
      <c r="AJ23" s="58"/>
      <c r="AK23" s="59"/>
      <c r="AL23" s="58"/>
      <c r="AM23" s="59"/>
      <c r="AN23" s="58"/>
      <c r="AO23" s="59"/>
      <c r="AP23" s="58"/>
      <c r="AQ23" s="59"/>
      <c r="AR23" s="58"/>
      <c r="AS23" s="59"/>
      <c r="AT23" s="58"/>
      <c r="AU23" s="59"/>
      <c r="AV23" s="58"/>
      <c r="AW23" s="59"/>
      <c r="AX23" s="58"/>
      <c r="AY23" s="59"/>
      <c r="AZ23" s="58"/>
      <c r="BA23" s="59"/>
      <c r="BB23" s="58"/>
      <c r="BC23" s="59"/>
      <c r="BD23" s="58"/>
      <c r="BE23" s="59"/>
      <c r="BF23" s="58"/>
      <c r="BG23" s="59"/>
      <c r="BH23" s="58"/>
      <c r="BI23" s="59"/>
      <c r="BJ23" s="58"/>
      <c r="BK23" s="59"/>
      <c r="BL23" s="58"/>
      <c r="BM23" s="59"/>
      <c r="BN23" s="58"/>
      <c r="BO23" s="59"/>
      <c r="BP23" s="58"/>
      <c r="BQ23" s="59"/>
      <c r="BR23" s="58"/>
      <c r="BS23" s="59"/>
      <c r="BT23" s="58"/>
      <c r="BU23" s="59"/>
      <c r="BV23" s="58"/>
      <c r="BW23" s="59"/>
      <c r="BX23" s="58"/>
      <c r="BY23" s="59"/>
      <c r="BZ23" s="58"/>
      <c r="CA23" s="59"/>
      <c r="CB23" s="58"/>
      <c r="CC23" s="59"/>
      <c r="CD23" s="58"/>
      <c r="CE23" s="59"/>
      <c r="CF23" s="58"/>
      <c r="CG23" s="59"/>
      <c r="CH23" s="58"/>
      <c r="CI23" s="59"/>
      <c r="CJ23" s="58"/>
      <c r="CK23" s="59"/>
      <c r="CL23" s="58"/>
      <c r="CM23" s="59"/>
      <c r="CN23" s="58"/>
      <c r="CO23" s="59"/>
      <c r="CP23" s="58"/>
      <c r="CQ23" s="59"/>
      <c r="CR23" s="58"/>
      <c r="CS23" s="59"/>
      <c r="CT23" s="58"/>
      <c r="CU23" s="59"/>
      <c r="CV23" s="58"/>
      <c r="CW23" s="59"/>
      <c r="CX23" s="58"/>
      <c r="CY23" s="59"/>
      <c r="CZ23" s="58"/>
      <c r="DA23" s="59"/>
      <c r="DB23" s="58"/>
      <c r="DC23" s="59"/>
      <c r="DD23" s="58"/>
    </row>
    <row r="24" spans="2:108" x14ac:dyDescent="0.2">
      <c r="B24" s="58"/>
      <c r="C24" s="59"/>
      <c r="D24" s="58"/>
      <c r="E24" s="59"/>
      <c r="F24" s="58"/>
      <c r="G24" s="59"/>
      <c r="H24" s="58"/>
      <c r="I24" s="59"/>
      <c r="J24" s="58"/>
      <c r="K24" s="59"/>
      <c r="L24" s="58"/>
      <c r="N24" s="58"/>
      <c r="O24" s="59"/>
      <c r="P24" s="58"/>
      <c r="Q24" s="59"/>
      <c r="R24" s="58"/>
      <c r="S24" s="59"/>
      <c r="T24" s="58"/>
      <c r="U24" s="59"/>
      <c r="V24" s="58"/>
      <c r="W24" s="59"/>
      <c r="X24" s="58"/>
      <c r="Y24" s="59"/>
      <c r="Z24" s="58"/>
      <c r="AA24" s="59"/>
      <c r="AB24" s="58"/>
      <c r="AC24" s="59"/>
      <c r="AD24" s="58"/>
      <c r="AE24" s="59"/>
      <c r="AF24" s="58"/>
      <c r="AG24" s="59"/>
      <c r="AH24" s="58"/>
      <c r="AI24" s="59"/>
      <c r="AJ24" s="58"/>
      <c r="AK24" s="59"/>
      <c r="AL24" s="58"/>
      <c r="AM24" s="59"/>
      <c r="AN24" s="58"/>
      <c r="AO24" s="59"/>
      <c r="AP24" s="58"/>
      <c r="AQ24" s="59"/>
      <c r="AR24" s="58"/>
      <c r="AS24" s="59"/>
      <c r="AT24" s="58"/>
      <c r="AU24" s="59"/>
      <c r="AV24" s="58"/>
      <c r="AW24" s="59"/>
      <c r="AX24" s="58"/>
      <c r="AY24" s="59"/>
      <c r="AZ24" s="58"/>
      <c r="BA24" s="59"/>
      <c r="BB24" s="58"/>
      <c r="BC24" s="59"/>
      <c r="BD24" s="58"/>
      <c r="BE24" s="59"/>
      <c r="BF24" s="58"/>
      <c r="BG24" s="59"/>
      <c r="BH24" s="58"/>
      <c r="BI24" s="59"/>
      <c r="BJ24" s="58"/>
      <c r="BK24" s="59"/>
      <c r="BL24" s="58"/>
      <c r="BM24" s="59"/>
      <c r="BN24" s="58"/>
      <c r="BO24" s="59"/>
      <c r="BP24" s="58"/>
      <c r="BQ24" s="59"/>
      <c r="BR24" s="58"/>
      <c r="BS24" s="59"/>
      <c r="BT24" s="58"/>
      <c r="BU24" s="59"/>
      <c r="BV24" s="58"/>
      <c r="BW24" s="59"/>
      <c r="BX24" s="58"/>
      <c r="BY24" s="59"/>
      <c r="BZ24" s="58"/>
      <c r="CA24" s="59"/>
      <c r="CB24" s="58"/>
      <c r="CC24" s="59"/>
      <c r="CD24" s="58"/>
      <c r="CE24" s="59"/>
      <c r="CF24" s="58"/>
      <c r="CG24" s="59"/>
      <c r="CH24" s="58"/>
      <c r="CI24" s="59"/>
      <c r="CJ24" s="58"/>
      <c r="CK24" s="59"/>
      <c r="CL24" s="58"/>
      <c r="CM24" s="59"/>
      <c r="CN24" s="58"/>
      <c r="CO24" s="59"/>
      <c r="CP24" s="58"/>
      <c r="CQ24" s="59"/>
      <c r="CR24" s="58"/>
      <c r="CS24" s="59"/>
      <c r="CT24" s="58"/>
      <c r="CU24" s="59"/>
      <c r="CV24" s="58"/>
      <c r="CW24" s="59"/>
      <c r="CX24" s="58"/>
      <c r="CY24" s="59"/>
      <c r="CZ24" s="58"/>
      <c r="DA24" s="59"/>
      <c r="DB24" s="58"/>
      <c r="DC24" s="59"/>
      <c r="DD24" s="58"/>
    </row>
    <row r="25" spans="2:108" x14ac:dyDescent="0.2">
      <c r="B25" s="58"/>
      <c r="C25" s="59"/>
      <c r="D25" s="58"/>
      <c r="E25" s="59"/>
      <c r="F25" s="58"/>
      <c r="G25" s="59"/>
      <c r="H25" s="58"/>
      <c r="I25" s="59"/>
      <c r="J25" s="58"/>
      <c r="K25" s="59"/>
      <c r="L25" s="58"/>
      <c r="N25" s="58"/>
      <c r="O25" s="59"/>
      <c r="P25" s="58"/>
      <c r="Q25" s="59"/>
      <c r="R25" s="58"/>
      <c r="S25" s="59"/>
      <c r="T25" s="58"/>
      <c r="U25" s="59"/>
      <c r="V25" s="58"/>
      <c r="W25" s="59"/>
      <c r="X25" s="58"/>
      <c r="Y25" s="59"/>
      <c r="Z25" s="58"/>
      <c r="AA25" s="59"/>
      <c r="AB25" s="58"/>
      <c r="AC25" s="59"/>
      <c r="AD25" s="58"/>
      <c r="AE25" s="59"/>
      <c r="AF25" s="58"/>
      <c r="AG25" s="59"/>
      <c r="AH25" s="58"/>
      <c r="AI25" s="59"/>
      <c r="AJ25" s="58"/>
      <c r="AK25" s="59"/>
      <c r="AL25" s="58"/>
      <c r="AM25" s="59"/>
      <c r="AN25" s="58"/>
      <c r="AO25" s="59"/>
      <c r="AP25" s="58"/>
      <c r="AQ25" s="59"/>
      <c r="AR25" s="58"/>
      <c r="AS25" s="59"/>
      <c r="AT25" s="58"/>
      <c r="AU25" s="59"/>
      <c r="AV25" s="58"/>
      <c r="AW25" s="59"/>
      <c r="AX25" s="58"/>
      <c r="AY25" s="59"/>
      <c r="AZ25" s="58"/>
      <c r="BA25" s="59"/>
      <c r="BB25" s="58"/>
      <c r="BC25" s="59"/>
      <c r="BD25" s="58"/>
      <c r="BE25" s="59"/>
      <c r="BF25" s="58"/>
      <c r="BG25" s="59"/>
      <c r="BH25" s="58"/>
      <c r="BI25" s="59"/>
      <c r="BJ25" s="58"/>
      <c r="BK25" s="59"/>
      <c r="BL25" s="58"/>
      <c r="BM25" s="59"/>
      <c r="BN25" s="58"/>
      <c r="BO25" s="59"/>
      <c r="BP25" s="58"/>
      <c r="BQ25" s="59"/>
      <c r="BR25" s="58"/>
      <c r="BS25" s="59"/>
      <c r="BT25" s="58"/>
      <c r="BU25" s="59"/>
      <c r="BV25" s="58"/>
      <c r="BW25" s="59"/>
      <c r="BX25" s="58"/>
      <c r="BY25" s="59"/>
      <c r="BZ25" s="58"/>
      <c r="CA25" s="59"/>
      <c r="CB25" s="58"/>
      <c r="CC25" s="59"/>
      <c r="CD25" s="58"/>
      <c r="CE25" s="59"/>
      <c r="CF25" s="58"/>
      <c r="CG25" s="59"/>
      <c r="CH25" s="58"/>
      <c r="CI25" s="59"/>
      <c r="CJ25" s="58"/>
      <c r="CK25" s="59"/>
      <c r="CL25" s="58"/>
      <c r="CM25" s="59"/>
      <c r="CN25" s="58"/>
      <c r="CO25" s="59"/>
      <c r="CP25" s="58"/>
      <c r="CQ25" s="59"/>
      <c r="CR25" s="58"/>
      <c r="CS25" s="59"/>
      <c r="CT25" s="58"/>
      <c r="CU25" s="59"/>
      <c r="CV25" s="58"/>
      <c r="CW25" s="59"/>
      <c r="CX25" s="58"/>
      <c r="CY25" s="59"/>
      <c r="CZ25" s="58"/>
      <c r="DA25" s="59"/>
      <c r="DB25" s="58"/>
      <c r="DC25" s="59"/>
      <c r="DD25" s="58"/>
    </row>
    <row r="26" spans="2:108" x14ac:dyDescent="0.2">
      <c r="B26" s="58"/>
      <c r="C26" s="59"/>
      <c r="D26" s="58"/>
      <c r="E26" s="59"/>
      <c r="F26" s="58"/>
      <c r="G26" s="59"/>
      <c r="H26" s="58"/>
      <c r="I26" s="59"/>
      <c r="J26" s="58"/>
      <c r="K26" s="59"/>
      <c r="L26" s="58"/>
      <c r="N26" s="58"/>
      <c r="O26" s="59"/>
      <c r="P26" s="58"/>
      <c r="Q26" s="59"/>
      <c r="R26" s="58"/>
      <c r="S26" s="59"/>
      <c r="T26" s="58"/>
      <c r="U26" s="59"/>
      <c r="V26" s="58"/>
      <c r="W26" s="59"/>
      <c r="X26" s="58"/>
      <c r="Y26" s="59"/>
      <c r="Z26" s="58"/>
      <c r="AA26" s="59"/>
      <c r="AB26" s="58"/>
      <c r="AC26" s="59"/>
      <c r="AD26" s="58"/>
      <c r="AE26" s="59"/>
      <c r="AF26" s="58"/>
      <c r="AG26" s="59"/>
      <c r="AH26" s="58"/>
      <c r="AI26" s="59"/>
      <c r="AJ26" s="58"/>
      <c r="AK26" s="59"/>
      <c r="AL26" s="58"/>
      <c r="AM26" s="59"/>
      <c r="AN26" s="58"/>
      <c r="AO26" s="59"/>
      <c r="AP26" s="58"/>
      <c r="AQ26" s="59"/>
      <c r="AR26" s="58"/>
      <c r="AS26" s="59"/>
      <c r="AT26" s="58"/>
      <c r="AU26" s="59"/>
      <c r="AV26" s="58"/>
      <c r="AW26" s="59"/>
      <c r="AX26" s="58"/>
      <c r="AY26" s="59"/>
      <c r="AZ26" s="58"/>
      <c r="BA26" s="59"/>
      <c r="BB26" s="58"/>
      <c r="BC26" s="59"/>
      <c r="BD26" s="58"/>
      <c r="BE26" s="59"/>
      <c r="BF26" s="58"/>
      <c r="BG26" s="59"/>
      <c r="BH26" s="58"/>
      <c r="BI26" s="59"/>
      <c r="BJ26" s="58"/>
      <c r="BK26" s="59"/>
      <c r="BL26" s="58"/>
      <c r="BM26" s="59"/>
      <c r="BN26" s="58"/>
      <c r="BO26" s="59"/>
      <c r="BP26" s="58"/>
      <c r="BQ26" s="59"/>
      <c r="BR26" s="58"/>
      <c r="BS26" s="59"/>
      <c r="BT26" s="58"/>
      <c r="BU26" s="59"/>
      <c r="BV26" s="58"/>
      <c r="BW26" s="59"/>
      <c r="BX26" s="58"/>
      <c r="BY26" s="59"/>
      <c r="BZ26" s="58"/>
      <c r="CA26" s="59"/>
      <c r="CB26" s="58"/>
      <c r="CC26" s="59"/>
      <c r="CD26" s="58"/>
      <c r="CE26" s="59"/>
      <c r="CF26" s="58"/>
      <c r="CG26" s="59"/>
      <c r="CH26" s="58"/>
      <c r="CI26" s="59"/>
      <c r="CJ26" s="58"/>
      <c r="CK26" s="59"/>
      <c r="CL26" s="58"/>
      <c r="CM26" s="59"/>
      <c r="CN26" s="58"/>
      <c r="CO26" s="59"/>
      <c r="CP26" s="58"/>
      <c r="CQ26" s="59"/>
      <c r="CR26" s="58"/>
      <c r="CS26" s="59"/>
      <c r="CT26" s="58"/>
      <c r="CU26" s="59"/>
      <c r="CV26" s="58"/>
      <c r="CW26" s="59"/>
      <c r="CX26" s="58"/>
      <c r="CY26" s="59"/>
      <c r="CZ26" s="58"/>
      <c r="DA26" s="59"/>
      <c r="DB26" s="58"/>
      <c r="DC26" s="59"/>
      <c r="DD26" s="58"/>
    </row>
    <row r="27" spans="2:108" x14ac:dyDescent="0.2">
      <c r="B27" s="58"/>
      <c r="C27" s="59"/>
      <c r="D27" s="58"/>
      <c r="E27" s="59"/>
      <c r="F27" s="58"/>
      <c r="G27" s="59"/>
      <c r="H27" s="58"/>
      <c r="I27" s="59"/>
      <c r="J27" s="58"/>
      <c r="K27" s="59"/>
      <c r="L27" s="58"/>
      <c r="N27" s="58"/>
      <c r="O27" s="59"/>
      <c r="P27" s="58"/>
      <c r="Q27" s="59"/>
      <c r="R27" s="58"/>
      <c r="S27" s="59"/>
      <c r="T27" s="58"/>
      <c r="U27" s="59"/>
      <c r="V27" s="58"/>
      <c r="W27" s="59"/>
      <c r="X27" s="58"/>
      <c r="Y27" s="59"/>
      <c r="Z27" s="58"/>
      <c r="AA27" s="59"/>
      <c r="AB27" s="58"/>
      <c r="AC27" s="59"/>
      <c r="AD27" s="58"/>
      <c r="AE27" s="59"/>
      <c r="AF27" s="58"/>
      <c r="AG27" s="59"/>
      <c r="AH27" s="58"/>
      <c r="AI27" s="59"/>
      <c r="AJ27" s="58"/>
      <c r="AK27" s="59"/>
      <c r="AL27" s="58"/>
      <c r="AM27" s="59"/>
      <c r="AN27" s="58"/>
      <c r="AO27" s="59"/>
      <c r="AP27" s="58"/>
      <c r="AQ27" s="59"/>
      <c r="AR27" s="58"/>
      <c r="AS27" s="59"/>
      <c r="AT27" s="58"/>
      <c r="AU27" s="59"/>
      <c r="AV27" s="58"/>
      <c r="AW27" s="59"/>
      <c r="AX27" s="58"/>
      <c r="AY27" s="59"/>
      <c r="AZ27" s="58"/>
      <c r="BA27" s="59"/>
      <c r="BB27" s="58"/>
      <c r="BC27" s="59"/>
      <c r="BD27" s="58"/>
      <c r="BE27" s="59"/>
      <c r="BF27" s="58"/>
      <c r="BG27" s="59"/>
      <c r="BH27" s="58"/>
      <c r="BI27" s="59"/>
      <c r="BJ27" s="58"/>
      <c r="BK27" s="59"/>
      <c r="BL27" s="58"/>
      <c r="BM27" s="59"/>
      <c r="BN27" s="58"/>
      <c r="BO27" s="59"/>
      <c r="BP27" s="58"/>
      <c r="BQ27" s="59"/>
      <c r="BR27" s="58"/>
      <c r="BS27" s="59"/>
      <c r="BT27" s="58"/>
      <c r="BU27" s="59"/>
      <c r="BV27" s="58"/>
      <c r="BW27" s="59"/>
      <c r="BX27" s="58"/>
      <c r="BY27" s="59"/>
      <c r="BZ27" s="58"/>
      <c r="CA27" s="59"/>
      <c r="CB27" s="58"/>
      <c r="CC27" s="59"/>
      <c r="CD27" s="58"/>
      <c r="CE27" s="59"/>
      <c r="CF27" s="58"/>
      <c r="CG27" s="59"/>
      <c r="CH27" s="58"/>
      <c r="CI27" s="59"/>
      <c r="CJ27" s="58"/>
      <c r="CK27" s="59"/>
      <c r="CL27" s="58"/>
      <c r="CM27" s="59"/>
      <c r="CN27" s="58"/>
      <c r="CO27" s="59"/>
      <c r="CP27" s="58"/>
      <c r="CQ27" s="59"/>
      <c r="CR27" s="58"/>
      <c r="CS27" s="59"/>
      <c r="CT27" s="58"/>
      <c r="CU27" s="59"/>
      <c r="CV27" s="58"/>
      <c r="CW27" s="59"/>
      <c r="CX27" s="58"/>
      <c r="CY27" s="59"/>
      <c r="CZ27" s="58"/>
      <c r="DA27" s="59"/>
      <c r="DB27" s="58"/>
      <c r="DC27" s="59"/>
      <c r="DD27" s="58"/>
    </row>
    <row r="28" spans="2:108" x14ac:dyDescent="0.2">
      <c r="B28" s="58"/>
      <c r="C28" s="59"/>
      <c r="D28" s="58"/>
      <c r="E28" s="59"/>
      <c r="F28" s="58"/>
      <c r="G28" s="59"/>
      <c r="H28" s="58"/>
      <c r="I28" s="59"/>
      <c r="J28" s="58"/>
      <c r="K28" s="59"/>
      <c r="L28" s="58"/>
      <c r="N28" s="58"/>
      <c r="O28" s="59"/>
      <c r="P28" s="58"/>
      <c r="Q28" s="59"/>
      <c r="R28" s="58"/>
      <c r="S28" s="59"/>
      <c r="T28" s="58"/>
      <c r="U28" s="59"/>
      <c r="V28" s="58"/>
      <c r="W28" s="59"/>
      <c r="X28" s="58"/>
      <c r="Y28" s="59"/>
      <c r="Z28" s="58"/>
      <c r="AA28" s="59"/>
      <c r="AB28" s="58"/>
      <c r="AC28" s="59"/>
      <c r="AD28" s="58"/>
      <c r="AE28" s="59"/>
      <c r="AF28" s="58"/>
      <c r="AG28" s="59"/>
      <c r="AH28" s="58"/>
      <c r="AI28" s="59"/>
      <c r="AJ28" s="58"/>
      <c r="AK28" s="59"/>
      <c r="AL28" s="58"/>
      <c r="AM28" s="59"/>
      <c r="AN28" s="58"/>
      <c r="AO28" s="59"/>
      <c r="AP28" s="58"/>
      <c r="AQ28" s="59"/>
      <c r="AR28" s="58"/>
      <c r="AS28" s="59"/>
      <c r="AT28" s="58"/>
      <c r="AU28" s="59"/>
      <c r="AV28" s="58"/>
      <c r="AW28" s="59"/>
      <c r="AX28" s="58"/>
      <c r="AY28" s="59"/>
      <c r="AZ28" s="58"/>
      <c r="BA28" s="59"/>
      <c r="BB28" s="58"/>
      <c r="BC28" s="59"/>
      <c r="BD28" s="58"/>
      <c r="BE28" s="59"/>
      <c r="BF28" s="58"/>
      <c r="BG28" s="59"/>
      <c r="BH28" s="58"/>
      <c r="BI28" s="59"/>
      <c r="BJ28" s="58"/>
      <c r="BK28" s="59"/>
      <c r="BL28" s="58"/>
      <c r="BM28" s="59"/>
      <c r="BN28" s="58"/>
      <c r="BO28" s="59"/>
      <c r="BP28" s="58"/>
      <c r="BQ28" s="59"/>
      <c r="BR28" s="58"/>
      <c r="BS28" s="59"/>
      <c r="BT28" s="58"/>
      <c r="BU28" s="59"/>
      <c r="BV28" s="58"/>
      <c r="BW28" s="59"/>
      <c r="BX28" s="58"/>
      <c r="BY28" s="59"/>
      <c r="BZ28" s="58"/>
      <c r="CA28" s="59"/>
      <c r="CB28" s="58"/>
      <c r="CC28" s="59"/>
      <c r="CD28" s="58"/>
      <c r="CE28" s="59"/>
      <c r="CF28" s="58"/>
      <c r="CG28" s="59"/>
      <c r="CH28" s="58"/>
      <c r="CI28" s="59"/>
      <c r="CJ28" s="58"/>
      <c r="CK28" s="59"/>
      <c r="CL28" s="58"/>
      <c r="CM28" s="59"/>
      <c r="CN28" s="58"/>
      <c r="CO28" s="59"/>
      <c r="CP28" s="58"/>
      <c r="CQ28" s="59"/>
      <c r="CR28" s="58"/>
      <c r="CS28" s="59"/>
      <c r="CT28" s="58"/>
      <c r="CU28" s="59"/>
      <c r="CV28" s="58"/>
      <c r="CW28" s="59"/>
      <c r="CX28" s="58"/>
      <c r="CY28" s="59"/>
      <c r="CZ28" s="58"/>
      <c r="DA28" s="59"/>
      <c r="DB28" s="58"/>
      <c r="DC28" s="59"/>
      <c r="DD28" s="58"/>
    </row>
    <row r="29" spans="2:108" x14ac:dyDescent="0.2">
      <c r="B29" s="58"/>
      <c r="C29" s="59"/>
      <c r="D29" s="58"/>
      <c r="E29" s="59"/>
      <c r="F29" s="58"/>
      <c r="G29" s="59"/>
      <c r="H29" s="58"/>
      <c r="I29" s="59"/>
      <c r="J29" s="58"/>
      <c r="K29" s="59"/>
      <c r="L29" s="58"/>
      <c r="N29" s="58"/>
      <c r="O29" s="59"/>
      <c r="P29" s="58"/>
      <c r="Q29" s="59"/>
      <c r="R29" s="58"/>
      <c r="S29" s="59"/>
      <c r="T29" s="58"/>
      <c r="U29" s="59"/>
      <c r="V29" s="58"/>
      <c r="W29" s="59"/>
      <c r="X29" s="58"/>
      <c r="Y29" s="59"/>
      <c r="Z29" s="58"/>
      <c r="AA29" s="59"/>
      <c r="AB29" s="58"/>
      <c r="AC29" s="59"/>
      <c r="AD29" s="58"/>
      <c r="AE29" s="59"/>
      <c r="AF29" s="58"/>
      <c r="AG29" s="59"/>
      <c r="AH29" s="58"/>
      <c r="AI29" s="59"/>
      <c r="AJ29" s="58"/>
      <c r="AK29" s="59"/>
      <c r="AL29" s="58"/>
      <c r="AM29" s="59"/>
      <c r="AN29" s="58"/>
      <c r="AO29" s="59"/>
      <c r="AP29" s="58"/>
      <c r="AQ29" s="59"/>
      <c r="AR29" s="58"/>
      <c r="AS29" s="59"/>
      <c r="AT29" s="58"/>
      <c r="AU29" s="59"/>
      <c r="AV29" s="58"/>
      <c r="AW29" s="59"/>
      <c r="AX29" s="58"/>
      <c r="AY29" s="59"/>
      <c r="AZ29" s="58"/>
      <c r="BA29" s="59"/>
      <c r="BB29" s="58"/>
      <c r="BC29" s="59"/>
      <c r="BD29" s="58"/>
      <c r="BE29" s="59"/>
      <c r="BF29" s="58"/>
      <c r="BG29" s="59"/>
      <c r="BH29" s="58"/>
      <c r="BI29" s="59"/>
      <c r="BJ29" s="58"/>
      <c r="BK29" s="59"/>
      <c r="BL29" s="58"/>
      <c r="BM29" s="59"/>
      <c r="BN29" s="58"/>
      <c r="BO29" s="59"/>
      <c r="BP29" s="58"/>
      <c r="BQ29" s="59"/>
      <c r="BR29" s="58"/>
      <c r="BS29" s="59"/>
      <c r="BT29" s="58"/>
      <c r="BU29" s="59"/>
      <c r="BV29" s="58"/>
      <c r="BW29" s="59"/>
      <c r="BX29" s="58"/>
      <c r="BY29" s="59"/>
      <c r="BZ29" s="58"/>
      <c r="CA29" s="59"/>
      <c r="CB29" s="58"/>
      <c r="CC29" s="59"/>
      <c r="CD29" s="58"/>
      <c r="CE29" s="59"/>
      <c r="CF29" s="58"/>
      <c r="CG29" s="59"/>
      <c r="CH29" s="58"/>
      <c r="CI29" s="59"/>
      <c r="CJ29" s="58"/>
      <c r="CK29" s="59"/>
      <c r="CL29" s="58"/>
      <c r="CM29" s="59"/>
      <c r="CN29" s="58"/>
      <c r="CO29" s="59"/>
      <c r="CP29" s="58"/>
      <c r="CQ29" s="59"/>
      <c r="CR29" s="58"/>
      <c r="CS29" s="59"/>
      <c r="CT29" s="58"/>
      <c r="CU29" s="59"/>
      <c r="CV29" s="58"/>
      <c r="CW29" s="59"/>
      <c r="CX29" s="58"/>
      <c r="CY29" s="59"/>
      <c r="CZ29" s="58"/>
      <c r="DA29" s="59"/>
      <c r="DB29" s="58"/>
      <c r="DC29" s="59"/>
      <c r="DD29" s="58"/>
    </row>
    <row r="30" spans="2:108" x14ac:dyDescent="0.2">
      <c r="B30" s="58"/>
      <c r="C30" s="59"/>
      <c r="D30" s="58"/>
      <c r="E30" s="59"/>
      <c r="F30" s="58"/>
      <c r="G30" s="59"/>
      <c r="H30" s="58"/>
      <c r="I30" s="59"/>
      <c r="J30" s="58"/>
      <c r="K30" s="59"/>
      <c r="L30" s="58"/>
      <c r="N30" s="58"/>
      <c r="O30" s="59"/>
      <c r="P30" s="58"/>
      <c r="Q30" s="59"/>
      <c r="R30" s="58"/>
      <c r="S30" s="59"/>
      <c r="T30" s="58"/>
      <c r="U30" s="59"/>
      <c r="V30" s="58"/>
      <c r="W30" s="59"/>
      <c r="X30" s="58"/>
      <c r="Y30" s="59"/>
      <c r="Z30" s="58"/>
      <c r="AA30" s="59"/>
      <c r="AB30" s="58"/>
      <c r="AC30" s="59"/>
      <c r="AD30" s="58"/>
      <c r="AE30" s="59"/>
      <c r="AF30" s="58"/>
      <c r="AG30" s="59"/>
      <c r="AH30" s="58"/>
      <c r="AI30" s="59"/>
      <c r="AJ30" s="58"/>
      <c r="AK30" s="59"/>
      <c r="AL30" s="58"/>
      <c r="AM30" s="59"/>
      <c r="AN30" s="58"/>
      <c r="AO30" s="59"/>
      <c r="AP30" s="58"/>
      <c r="AQ30" s="59"/>
      <c r="AR30" s="58"/>
      <c r="AS30" s="59"/>
      <c r="AT30" s="58"/>
      <c r="AU30" s="59"/>
      <c r="AV30" s="58"/>
      <c r="AW30" s="59"/>
      <c r="AX30" s="58"/>
      <c r="AY30" s="59"/>
      <c r="AZ30" s="58"/>
      <c r="BA30" s="59"/>
      <c r="BB30" s="58"/>
      <c r="BC30" s="59"/>
      <c r="BD30" s="58"/>
      <c r="BE30" s="59"/>
      <c r="BF30" s="58"/>
      <c r="BG30" s="59"/>
      <c r="BH30" s="58"/>
      <c r="BI30" s="59"/>
      <c r="BJ30" s="58"/>
      <c r="BK30" s="59"/>
      <c r="BL30" s="58"/>
      <c r="BM30" s="59"/>
      <c r="BN30" s="58"/>
      <c r="BO30" s="59"/>
      <c r="BP30" s="58"/>
      <c r="BQ30" s="59"/>
      <c r="BR30" s="58"/>
      <c r="BS30" s="59"/>
      <c r="BT30" s="58"/>
      <c r="BU30" s="59"/>
      <c r="BV30" s="58"/>
      <c r="BW30" s="59"/>
      <c r="BX30" s="58"/>
      <c r="BY30" s="59"/>
      <c r="BZ30" s="58"/>
      <c r="CA30" s="59"/>
      <c r="CB30" s="58"/>
      <c r="CC30" s="59"/>
      <c r="CD30" s="58"/>
      <c r="CE30" s="59"/>
      <c r="CF30" s="58"/>
      <c r="CG30" s="59"/>
      <c r="CH30" s="58"/>
      <c r="CI30" s="59"/>
      <c r="CJ30" s="58"/>
      <c r="CK30" s="59"/>
      <c r="CL30" s="58"/>
      <c r="CM30" s="59"/>
      <c r="CN30" s="58"/>
      <c r="CO30" s="59"/>
      <c r="CP30" s="58"/>
      <c r="CQ30" s="59"/>
      <c r="CR30" s="58"/>
      <c r="CS30" s="59"/>
      <c r="CT30" s="58"/>
      <c r="CU30" s="59"/>
      <c r="CV30" s="58"/>
      <c r="CW30" s="59"/>
      <c r="CX30" s="58"/>
      <c r="CY30" s="59"/>
      <c r="CZ30" s="58"/>
      <c r="DA30" s="59"/>
      <c r="DB30" s="58"/>
      <c r="DC30" s="59"/>
      <c r="DD30" s="58"/>
    </row>
    <row r="31" spans="2:108" x14ac:dyDescent="0.2">
      <c r="B31" s="58"/>
      <c r="C31" s="59"/>
      <c r="D31" s="58"/>
      <c r="E31" s="59"/>
      <c r="F31" s="58"/>
      <c r="G31" s="59"/>
      <c r="H31" s="58"/>
      <c r="I31" s="59"/>
      <c r="J31" s="58"/>
      <c r="K31" s="59"/>
      <c r="L31" s="58"/>
      <c r="N31" s="58"/>
      <c r="O31" s="59"/>
      <c r="P31" s="58"/>
      <c r="Q31" s="59"/>
      <c r="R31" s="58"/>
      <c r="S31" s="59"/>
      <c r="T31" s="58"/>
      <c r="U31" s="59"/>
      <c r="V31" s="58"/>
      <c r="W31" s="59"/>
      <c r="X31" s="58"/>
      <c r="Y31" s="59"/>
      <c r="Z31" s="58"/>
      <c r="AA31" s="59"/>
      <c r="AB31" s="58"/>
      <c r="AC31" s="59"/>
      <c r="AD31" s="58"/>
      <c r="AE31" s="59"/>
      <c r="AF31" s="58"/>
      <c r="AG31" s="59"/>
      <c r="AH31" s="58"/>
      <c r="AI31" s="59"/>
      <c r="AJ31" s="58"/>
      <c r="AK31" s="59"/>
      <c r="AL31" s="58"/>
      <c r="AM31" s="59"/>
      <c r="AN31" s="58"/>
      <c r="AO31" s="59"/>
      <c r="AP31" s="58"/>
      <c r="AQ31" s="59"/>
      <c r="AR31" s="58"/>
      <c r="AS31" s="59"/>
      <c r="AT31" s="58"/>
      <c r="AU31" s="59"/>
      <c r="AV31" s="58"/>
      <c r="AW31" s="59"/>
      <c r="AX31" s="58"/>
      <c r="AY31" s="59"/>
      <c r="AZ31" s="58"/>
      <c r="BA31" s="59"/>
      <c r="BB31" s="58"/>
      <c r="BC31" s="59"/>
      <c r="BD31" s="58"/>
      <c r="BE31" s="59"/>
      <c r="BF31" s="58"/>
      <c r="BG31" s="59"/>
      <c r="BH31" s="58"/>
      <c r="BI31" s="59"/>
      <c r="BJ31" s="58"/>
      <c r="BK31" s="59"/>
      <c r="BL31" s="58"/>
      <c r="BM31" s="59"/>
      <c r="BN31" s="58"/>
      <c r="BO31" s="59"/>
      <c r="BP31" s="58"/>
      <c r="BQ31" s="59"/>
      <c r="BR31" s="58"/>
      <c r="BS31" s="59"/>
      <c r="BT31" s="58"/>
      <c r="BU31" s="59"/>
      <c r="BV31" s="58"/>
      <c r="BW31" s="59"/>
      <c r="BX31" s="58"/>
      <c r="BY31" s="59"/>
      <c r="BZ31" s="58"/>
      <c r="CA31" s="59"/>
      <c r="CB31" s="58"/>
      <c r="CC31" s="59"/>
      <c r="CD31" s="58"/>
      <c r="CE31" s="59"/>
      <c r="CF31" s="58"/>
      <c r="CG31" s="59"/>
      <c r="CH31" s="58"/>
      <c r="CI31" s="59"/>
      <c r="CJ31" s="58"/>
      <c r="CK31" s="59"/>
      <c r="CL31" s="58"/>
      <c r="CM31" s="59"/>
      <c r="CN31" s="58"/>
      <c r="CO31" s="59"/>
      <c r="CP31" s="58"/>
      <c r="CQ31" s="59"/>
      <c r="CR31" s="58"/>
      <c r="CS31" s="59"/>
      <c r="CT31" s="58"/>
      <c r="CU31" s="59"/>
      <c r="CV31" s="58"/>
      <c r="CW31" s="59"/>
      <c r="CX31" s="58"/>
      <c r="CY31" s="59"/>
      <c r="CZ31" s="58"/>
      <c r="DA31" s="59"/>
      <c r="DB31" s="58"/>
      <c r="DC31" s="59"/>
      <c r="DD31" s="58"/>
    </row>
    <row r="32" spans="2:108" x14ac:dyDescent="0.2">
      <c r="B32" s="58"/>
      <c r="C32" s="59"/>
      <c r="D32" s="58"/>
      <c r="E32" s="59"/>
      <c r="F32" s="58"/>
      <c r="G32" s="59"/>
      <c r="H32" s="58"/>
      <c r="I32" s="59"/>
      <c r="J32" s="58"/>
      <c r="K32" s="59"/>
      <c r="L32" s="58"/>
      <c r="N32" s="58"/>
      <c r="O32" s="59"/>
      <c r="P32" s="58"/>
      <c r="Q32" s="59"/>
      <c r="R32" s="58"/>
      <c r="S32" s="59"/>
      <c r="T32" s="58"/>
      <c r="U32" s="59"/>
      <c r="V32" s="58"/>
      <c r="W32" s="59"/>
      <c r="X32" s="58"/>
      <c r="Y32" s="59"/>
      <c r="Z32" s="58"/>
      <c r="AA32" s="59"/>
      <c r="AB32" s="58"/>
      <c r="AC32" s="59"/>
      <c r="AD32" s="58"/>
      <c r="AE32" s="59"/>
      <c r="AF32" s="58"/>
      <c r="AG32" s="59"/>
      <c r="AH32" s="58"/>
      <c r="AI32" s="59"/>
      <c r="AJ32" s="58"/>
      <c r="AK32" s="59"/>
      <c r="AL32" s="58"/>
      <c r="AM32" s="59"/>
      <c r="AN32" s="58"/>
      <c r="AO32" s="59"/>
      <c r="AP32" s="58"/>
      <c r="AQ32" s="59"/>
      <c r="AR32" s="58"/>
      <c r="AS32" s="59"/>
      <c r="AT32" s="58"/>
      <c r="AU32" s="59"/>
      <c r="AV32" s="58"/>
      <c r="AW32" s="59"/>
      <c r="AX32" s="58"/>
      <c r="AY32" s="59"/>
      <c r="AZ32" s="58"/>
      <c r="BA32" s="59"/>
      <c r="BB32" s="58"/>
      <c r="BC32" s="59"/>
      <c r="BD32" s="58"/>
      <c r="BE32" s="59"/>
      <c r="BF32" s="58"/>
      <c r="BG32" s="59"/>
      <c r="BH32" s="58"/>
      <c r="BI32" s="59"/>
      <c r="BJ32" s="58"/>
      <c r="BK32" s="59"/>
      <c r="BL32" s="58"/>
      <c r="BM32" s="59"/>
      <c r="BN32" s="58"/>
      <c r="BO32" s="59"/>
      <c r="BP32" s="58"/>
      <c r="BQ32" s="59"/>
      <c r="BR32" s="58"/>
      <c r="BS32" s="59"/>
      <c r="BT32" s="58"/>
      <c r="BU32" s="59"/>
      <c r="BV32" s="58"/>
      <c r="BW32" s="59"/>
      <c r="BX32" s="58"/>
      <c r="BY32" s="59"/>
      <c r="BZ32" s="58"/>
      <c r="CA32" s="59"/>
      <c r="CB32" s="58"/>
      <c r="CC32" s="59"/>
      <c r="CD32" s="58"/>
      <c r="CE32" s="59"/>
      <c r="CF32" s="58"/>
      <c r="CG32" s="59"/>
      <c r="CH32" s="58"/>
      <c r="CI32" s="59"/>
      <c r="CJ32" s="58"/>
      <c r="CK32" s="59"/>
      <c r="CL32" s="58"/>
      <c r="CM32" s="59"/>
      <c r="CN32" s="58"/>
      <c r="CO32" s="59"/>
      <c r="CP32" s="58"/>
      <c r="CQ32" s="59"/>
      <c r="CR32" s="58"/>
      <c r="CS32" s="59"/>
      <c r="CT32" s="58"/>
      <c r="CU32" s="59"/>
      <c r="CV32" s="58"/>
      <c r="CW32" s="59"/>
      <c r="CX32" s="58"/>
      <c r="CY32" s="59"/>
      <c r="CZ32" s="58"/>
      <c r="DA32" s="59"/>
      <c r="DB32" s="58"/>
      <c r="DC32" s="59"/>
      <c r="DD32" s="58"/>
    </row>
    <row r="33" spans="2:109" x14ac:dyDescent="0.2">
      <c r="B33" s="58"/>
      <c r="C33" s="59"/>
      <c r="D33" s="58"/>
      <c r="E33" s="59"/>
      <c r="F33" s="58"/>
      <c r="G33" s="59"/>
      <c r="H33" s="58"/>
      <c r="I33" s="59"/>
      <c r="J33" s="58"/>
      <c r="K33" s="59"/>
      <c r="L33" s="58"/>
      <c r="N33" s="58"/>
      <c r="O33" s="59"/>
      <c r="P33" s="58"/>
      <c r="Q33" s="59"/>
      <c r="R33" s="58"/>
      <c r="S33" s="59"/>
      <c r="T33" s="58"/>
      <c r="U33" s="59"/>
      <c r="V33" s="58"/>
      <c r="W33" s="59"/>
      <c r="X33" s="58"/>
      <c r="Y33" s="59"/>
      <c r="Z33" s="58"/>
      <c r="AA33" s="59"/>
      <c r="AB33" s="58"/>
      <c r="AC33" s="59"/>
      <c r="AD33" s="58"/>
      <c r="AE33" s="59"/>
      <c r="AF33" s="58"/>
      <c r="AG33" s="59"/>
      <c r="AH33" s="58"/>
      <c r="AI33" s="59"/>
      <c r="AJ33" s="58"/>
      <c r="AK33" s="59"/>
      <c r="AL33" s="58"/>
      <c r="AM33" s="59"/>
      <c r="AN33" s="58"/>
      <c r="AO33" s="59"/>
      <c r="AP33" s="58"/>
      <c r="AQ33" s="59"/>
      <c r="AR33" s="58"/>
      <c r="AS33" s="59"/>
      <c r="AT33" s="58"/>
      <c r="AU33" s="59"/>
      <c r="AV33" s="58"/>
      <c r="AW33" s="59"/>
      <c r="AX33" s="58"/>
      <c r="AY33" s="59"/>
      <c r="AZ33" s="58"/>
      <c r="BA33" s="59"/>
      <c r="BB33" s="58"/>
      <c r="BC33" s="59"/>
      <c r="BD33" s="58"/>
      <c r="BE33" s="59"/>
      <c r="BF33" s="58"/>
      <c r="BG33" s="59"/>
      <c r="BH33" s="58"/>
      <c r="BI33" s="59"/>
      <c r="BJ33" s="58"/>
      <c r="BK33" s="59"/>
      <c r="BL33" s="58"/>
      <c r="BM33" s="59"/>
      <c r="BN33" s="58"/>
      <c r="BO33" s="59"/>
      <c r="BP33" s="58"/>
      <c r="BQ33" s="59"/>
      <c r="BR33" s="58"/>
      <c r="BS33" s="59"/>
      <c r="BT33" s="58"/>
      <c r="BU33" s="59"/>
      <c r="BV33" s="58"/>
      <c r="BW33" s="59"/>
      <c r="BX33" s="58"/>
      <c r="BY33" s="59"/>
      <c r="BZ33" s="58"/>
      <c r="CA33" s="59"/>
      <c r="CB33" s="58"/>
      <c r="CC33" s="59"/>
      <c r="CD33" s="58"/>
      <c r="CE33" s="59"/>
      <c r="CF33" s="58"/>
      <c r="CG33" s="59"/>
      <c r="CH33" s="58"/>
      <c r="CI33" s="59"/>
      <c r="CJ33" s="58"/>
      <c r="CK33" s="59"/>
      <c r="CL33" s="58"/>
      <c r="CM33" s="59"/>
      <c r="CN33" s="58"/>
      <c r="CO33" s="59"/>
      <c r="CP33" s="58"/>
      <c r="CQ33" s="59"/>
      <c r="CR33" s="58"/>
      <c r="CS33" s="59"/>
      <c r="CT33" s="58"/>
      <c r="CU33" s="59"/>
      <c r="CV33" s="58"/>
      <c r="CW33" s="59"/>
      <c r="CX33" s="58"/>
      <c r="CY33" s="59"/>
      <c r="CZ33" s="58"/>
      <c r="DA33" s="59"/>
      <c r="DB33" s="58"/>
      <c r="DC33" s="59"/>
      <c r="DD33" s="58"/>
      <c r="DE33" s="64"/>
    </row>
    <row r="34" spans="2:109" x14ac:dyDescent="0.2">
      <c r="B34" s="58"/>
      <c r="C34" s="59"/>
      <c r="D34" s="58"/>
      <c r="E34" s="59"/>
      <c r="F34" s="58"/>
      <c r="G34" s="59"/>
      <c r="H34" s="58"/>
      <c r="I34" s="59"/>
      <c r="J34" s="58"/>
      <c r="K34" s="59"/>
      <c r="L34" s="58"/>
      <c r="N34" s="58"/>
      <c r="O34" s="59"/>
      <c r="P34" s="58"/>
      <c r="Q34" s="59"/>
      <c r="R34" s="58"/>
      <c r="S34" s="59"/>
      <c r="T34" s="58"/>
      <c r="U34" s="59"/>
      <c r="V34" s="58"/>
      <c r="W34" s="59"/>
      <c r="X34" s="58"/>
      <c r="Y34" s="59"/>
      <c r="Z34" s="58"/>
      <c r="AA34" s="59"/>
      <c r="AB34" s="58"/>
      <c r="AC34" s="59"/>
      <c r="AD34" s="58"/>
      <c r="AE34" s="59"/>
      <c r="AF34" s="58"/>
      <c r="AG34" s="59"/>
      <c r="AH34" s="58"/>
      <c r="AI34" s="59"/>
      <c r="AJ34" s="58"/>
      <c r="AK34" s="59"/>
      <c r="AL34" s="58"/>
      <c r="AM34" s="59"/>
      <c r="AN34" s="58"/>
      <c r="AO34" s="59"/>
      <c r="AP34" s="58"/>
      <c r="AQ34" s="59"/>
      <c r="AR34" s="58"/>
      <c r="AS34" s="59"/>
      <c r="AT34" s="58"/>
      <c r="AU34" s="59"/>
      <c r="AV34" s="58"/>
      <c r="AW34" s="59"/>
      <c r="AX34" s="58"/>
      <c r="AY34" s="59"/>
      <c r="AZ34" s="58"/>
      <c r="BA34" s="59"/>
      <c r="BB34" s="58"/>
      <c r="BC34" s="59"/>
      <c r="BD34" s="58"/>
      <c r="BE34" s="59"/>
      <c r="BF34" s="58"/>
      <c r="BG34" s="59"/>
      <c r="BH34" s="58"/>
      <c r="BI34" s="59"/>
      <c r="BJ34" s="58"/>
      <c r="BK34" s="59"/>
      <c r="BL34" s="58"/>
      <c r="BM34" s="59"/>
      <c r="BN34" s="58"/>
      <c r="BO34" s="59"/>
      <c r="BP34" s="58"/>
      <c r="BQ34" s="59"/>
      <c r="BR34" s="58"/>
      <c r="BS34" s="59"/>
      <c r="BT34" s="58"/>
      <c r="BU34" s="59"/>
      <c r="BV34" s="58"/>
      <c r="BW34" s="59"/>
      <c r="BX34" s="58"/>
      <c r="BY34" s="59"/>
      <c r="BZ34" s="58"/>
      <c r="CA34" s="59"/>
      <c r="CB34" s="58"/>
      <c r="CC34" s="59"/>
      <c r="CD34" s="58"/>
      <c r="CE34" s="59"/>
      <c r="CF34" s="58"/>
      <c r="CG34" s="59"/>
      <c r="CH34" s="58"/>
      <c r="CI34" s="59"/>
      <c r="CJ34" s="58"/>
      <c r="CK34" s="59"/>
      <c r="CL34" s="58"/>
      <c r="CM34" s="59"/>
      <c r="CN34" s="58"/>
      <c r="CO34" s="59"/>
      <c r="CP34" s="58"/>
      <c r="CQ34" s="59"/>
      <c r="CR34" s="58"/>
      <c r="CS34" s="59"/>
      <c r="CT34" s="58"/>
      <c r="CU34" s="59"/>
      <c r="CV34" s="58"/>
      <c r="CW34" s="59"/>
      <c r="CX34" s="58"/>
      <c r="CY34" s="59"/>
      <c r="CZ34" s="58"/>
      <c r="DA34" s="59"/>
      <c r="DB34" s="58"/>
      <c r="DC34" s="59"/>
      <c r="DD34" s="58"/>
      <c r="DE34" s="64"/>
    </row>
    <row r="35" spans="2:109" x14ac:dyDescent="0.2">
      <c r="B35" s="58"/>
      <c r="C35" s="59"/>
      <c r="D35" s="58"/>
      <c r="E35" s="59"/>
      <c r="F35" s="58"/>
      <c r="G35" s="59"/>
      <c r="H35" s="58"/>
      <c r="I35" s="59"/>
      <c r="J35" s="58"/>
      <c r="K35" s="59"/>
      <c r="L35" s="58"/>
      <c r="N35" s="58"/>
      <c r="O35" s="59"/>
      <c r="P35" s="58"/>
      <c r="Q35" s="59"/>
      <c r="R35" s="58"/>
      <c r="S35" s="59"/>
      <c r="T35" s="58"/>
      <c r="U35" s="59"/>
      <c r="V35" s="58"/>
      <c r="W35" s="59"/>
      <c r="X35" s="58"/>
      <c r="Y35" s="59"/>
      <c r="Z35" s="58"/>
      <c r="AA35" s="59"/>
      <c r="AB35" s="58"/>
      <c r="AC35" s="59"/>
      <c r="AD35" s="58"/>
      <c r="AE35" s="59"/>
      <c r="AF35" s="58"/>
      <c r="AG35" s="59"/>
      <c r="AH35" s="58"/>
      <c r="AI35" s="59"/>
      <c r="AJ35" s="58"/>
      <c r="AK35" s="59"/>
      <c r="AL35" s="58"/>
      <c r="AM35" s="59"/>
      <c r="AN35" s="58"/>
      <c r="AO35" s="59"/>
      <c r="AP35" s="58"/>
      <c r="AQ35" s="59"/>
      <c r="AR35" s="58"/>
      <c r="AS35" s="59"/>
      <c r="AT35" s="58"/>
      <c r="AU35" s="59"/>
      <c r="AV35" s="58"/>
      <c r="AW35" s="59"/>
      <c r="AX35" s="58"/>
      <c r="AY35" s="59"/>
      <c r="AZ35" s="58"/>
      <c r="BA35" s="59"/>
      <c r="BB35" s="58"/>
      <c r="BC35" s="59"/>
      <c r="BD35" s="58"/>
      <c r="BE35" s="59"/>
      <c r="BF35" s="58"/>
      <c r="BG35" s="59"/>
      <c r="BH35" s="58"/>
      <c r="BI35" s="59"/>
      <c r="BJ35" s="58"/>
      <c r="BK35" s="59"/>
      <c r="BL35" s="58"/>
      <c r="BM35" s="59"/>
      <c r="BN35" s="58"/>
      <c r="BO35" s="59"/>
      <c r="BP35" s="58"/>
      <c r="BQ35" s="59"/>
      <c r="BR35" s="58"/>
      <c r="BS35" s="59"/>
      <c r="BT35" s="58"/>
      <c r="BU35" s="59"/>
      <c r="BV35" s="58"/>
      <c r="BW35" s="59"/>
      <c r="BX35" s="58"/>
      <c r="BY35" s="59"/>
      <c r="BZ35" s="58"/>
      <c r="CA35" s="59"/>
      <c r="CB35" s="58"/>
      <c r="CC35" s="59"/>
      <c r="CD35" s="58"/>
      <c r="CE35" s="59"/>
      <c r="CF35" s="58"/>
      <c r="CG35" s="59"/>
      <c r="CH35" s="58"/>
      <c r="CI35" s="59"/>
      <c r="CJ35" s="58"/>
      <c r="CK35" s="59"/>
      <c r="CL35" s="58"/>
      <c r="CM35" s="59"/>
      <c r="CN35" s="58"/>
      <c r="CO35" s="59"/>
      <c r="CP35" s="58"/>
      <c r="CQ35" s="59"/>
      <c r="CR35" s="58"/>
      <c r="CS35" s="59"/>
      <c r="CT35" s="58"/>
      <c r="CU35" s="59"/>
      <c r="CV35" s="58"/>
      <c r="CW35" s="59"/>
      <c r="CX35" s="58"/>
      <c r="CY35" s="59"/>
      <c r="CZ35" s="58"/>
      <c r="DA35" s="59"/>
      <c r="DB35" s="58"/>
      <c r="DC35" s="59"/>
      <c r="DD35" s="58"/>
      <c r="DE35" s="64"/>
    </row>
    <row r="36" spans="2:109" x14ac:dyDescent="0.2">
      <c r="B36" s="58"/>
      <c r="C36" s="59"/>
      <c r="D36" s="58"/>
      <c r="E36" s="59"/>
      <c r="F36" s="58"/>
      <c r="G36" s="59"/>
      <c r="H36" s="58"/>
      <c r="I36" s="59"/>
      <c r="J36" s="58"/>
      <c r="K36" s="59"/>
      <c r="L36" s="58"/>
      <c r="N36" s="58"/>
      <c r="O36" s="59"/>
      <c r="P36" s="58"/>
      <c r="Q36" s="59"/>
      <c r="R36" s="58"/>
      <c r="S36" s="59"/>
      <c r="T36" s="58"/>
      <c r="U36" s="59"/>
      <c r="V36" s="58"/>
      <c r="W36" s="59"/>
      <c r="X36" s="58"/>
      <c r="Y36" s="59"/>
      <c r="Z36" s="58"/>
      <c r="AA36" s="59"/>
      <c r="AB36" s="58"/>
      <c r="AC36" s="59"/>
      <c r="AD36" s="58"/>
      <c r="AE36" s="59"/>
      <c r="AF36" s="58"/>
      <c r="AG36" s="59"/>
      <c r="AH36" s="58"/>
      <c r="AI36" s="59"/>
      <c r="AJ36" s="58"/>
      <c r="AK36" s="59"/>
      <c r="AL36" s="58"/>
      <c r="AM36" s="59"/>
      <c r="AN36" s="58"/>
      <c r="AO36" s="59"/>
      <c r="AP36" s="58"/>
      <c r="AQ36" s="59"/>
      <c r="AR36" s="58"/>
      <c r="AS36" s="59"/>
      <c r="AT36" s="58"/>
      <c r="AU36" s="59"/>
      <c r="AV36" s="58"/>
      <c r="AW36" s="59"/>
      <c r="AX36" s="58"/>
      <c r="AY36" s="59"/>
      <c r="AZ36" s="58"/>
      <c r="BA36" s="59"/>
      <c r="BB36" s="58"/>
      <c r="BC36" s="59"/>
      <c r="BD36" s="58"/>
      <c r="BE36" s="59"/>
      <c r="BF36" s="58"/>
      <c r="BG36" s="59"/>
      <c r="BH36" s="58"/>
      <c r="BI36" s="59"/>
      <c r="BJ36" s="58"/>
      <c r="BK36" s="59"/>
      <c r="BL36" s="58"/>
      <c r="BM36" s="59"/>
      <c r="BN36" s="58"/>
      <c r="BO36" s="59"/>
      <c r="BP36" s="58"/>
      <c r="BQ36" s="59"/>
      <c r="BR36" s="58"/>
      <c r="BS36" s="59"/>
      <c r="BT36" s="58"/>
      <c r="BU36" s="59"/>
      <c r="BV36" s="58"/>
      <c r="BW36" s="59"/>
      <c r="BX36" s="58"/>
      <c r="BY36" s="59"/>
      <c r="BZ36" s="58"/>
      <c r="CA36" s="59"/>
      <c r="CB36" s="58"/>
      <c r="CC36" s="59"/>
      <c r="CD36" s="58"/>
      <c r="CE36" s="59"/>
      <c r="CF36" s="58"/>
      <c r="CG36" s="59"/>
      <c r="CH36" s="58"/>
      <c r="CI36" s="59"/>
      <c r="CJ36" s="58"/>
      <c r="CK36" s="59"/>
      <c r="CL36" s="58"/>
      <c r="CM36" s="59"/>
      <c r="CN36" s="58"/>
      <c r="CO36" s="59"/>
      <c r="CP36" s="58"/>
      <c r="CQ36" s="59"/>
      <c r="CR36" s="58"/>
      <c r="CS36" s="59"/>
      <c r="CT36" s="58"/>
      <c r="CU36" s="59"/>
      <c r="CV36" s="58"/>
      <c r="CW36" s="59"/>
      <c r="CX36" s="58"/>
      <c r="CY36" s="59"/>
      <c r="CZ36" s="58"/>
      <c r="DA36" s="59"/>
      <c r="DB36" s="58"/>
      <c r="DC36" s="59"/>
      <c r="DD36" s="58"/>
      <c r="DE36" s="64"/>
    </row>
    <row r="37" spans="2:109" x14ac:dyDescent="0.2">
      <c r="B37" s="58"/>
      <c r="C37" s="59"/>
      <c r="D37" s="58"/>
      <c r="E37" s="59"/>
      <c r="F37" s="58"/>
      <c r="G37" s="59"/>
      <c r="H37" s="58"/>
      <c r="I37" s="59"/>
      <c r="J37" s="58"/>
      <c r="K37" s="59"/>
      <c r="L37" s="58"/>
      <c r="N37" s="58"/>
      <c r="O37" s="59"/>
      <c r="P37" s="58"/>
      <c r="Q37" s="59"/>
      <c r="R37" s="58"/>
      <c r="S37" s="59"/>
      <c r="T37" s="58"/>
      <c r="U37" s="59"/>
      <c r="V37" s="58"/>
      <c r="W37" s="59"/>
      <c r="X37" s="58"/>
      <c r="Y37" s="59"/>
      <c r="Z37" s="58"/>
      <c r="AA37" s="59"/>
      <c r="AB37" s="58"/>
      <c r="AC37" s="59"/>
      <c r="AD37" s="58"/>
      <c r="AE37" s="59"/>
      <c r="AF37" s="58"/>
      <c r="AG37" s="59"/>
      <c r="AH37" s="58"/>
      <c r="AI37" s="59"/>
      <c r="AJ37" s="58"/>
      <c r="AK37" s="59"/>
      <c r="AL37" s="58"/>
      <c r="AM37" s="59"/>
      <c r="AN37" s="58"/>
      <c r="AO37" s="59"/>
      <c r="AP37" s="58"/>
      <c r="AQ37" s="59"/>
      <c r="AR37" s="58"/>
      <c r="AS37" s="59"/>
      <c r="AT37" s="58"/>
      <c r="AU37" s="59"/>
      <c r="AV37" s="58"/>
      <c r="AW37" s="59"/>
      <c r="AX37" s="58"/>
      <c r="AY37" s="59"/>
      <c r="AZ37" s="58"/>
      <c r="BA37" s="59"/>
      <c r="BB37" s="58"/>
      <c r="BC37" s="59"/>
      <c r="BD37" s="58"/>
      <c r="BE37" s="59"/>
      <c r="BF37" s="58"/>
      <c r="BG37" s="59"/>
      <c r="BH37" s="58"/>
      <c r="BI37" s="59"/>
      <c r="BJ37" s="58"/>
      <c r="BK37" s="59"/>
      <c r="BL37" s="58"/>
      <c r="BM37" s="59"/>
      <c r="BN37" s="58"/>
      <c r="BO37" s="59"/>
      <c r="BP37" s="58"/>
      <c r="BQ37" s="59"/>
      <c r="BR37" s="58"/>
      <c r="BS37" s="59"/>
      <c r="BT37" s="58"/>
      <c r="BU37" s="59"/>
      <c r="BV37" s="58"/>
      <c r="BW37" s="59"/>
      <c r="BX37" s="58"/>
      <c r="BY37" s="59"/>
      <c r="BZ37" s="58"/>
      <c r="CA37" s="59"/>
      <c r="CB37" s="58"/>
      <c r="CC37" s="59"/>
      <c r="CD37" s="58"/>
      <c r="CE37" s="59"/>
      <c r="CF37" s="58"/>
      <c r="CG37" s="59"/>
      <c r="CH37" s="58"/>
      <c r="CI37" s="59"/>
      <c r="CJ37" s="58"/>
      <c r="CK37" s="59"/>
      <c r="CL37" s="58"/>
      <c r="CM37" s="59"/>
      <c r="CN37" s="58"/>
      <c r="CO37" s="59"/>
      <c r="CP37" s="58"/>
      <c r="CQ37" s="59"/>
      <c r="CR37" s="58"/>
      <c r="CS37" s="59"/>
      <c r="CT37" s="58"/>
      <c r="CU37" s="59"/>
      <c r="CV37" s="58"/>
      <c r="CW37" s="59"/>
      <c r="CX37" s="58"/>
      <c r="CY37" s="59"/>
      <c r="CZ37" s="58"/>
      <c r="DA37" s="59"/>
      <c r="DB37" s="58"/>
      <c r="DC37" s="59"/>
      <c r="DD37" s="58"/>
      <c r="DE37" s="64"/>
    </row>
    <row r="38" spans="2:109" x14ac:dyDescent="0.2">
      <c r="B38" s="58"/>
      <c r="C38" s="59"/>
      <c r="D38" s="58"/>
      <c r="E38" s="59"/>
      <c r="F38" s="58"/>
      <c r="G38" s="59"/>
      <c r="H38" s="58"/>
      <c r="I38" s="59"/>
      <c r="J38" s="58"/>
      <c r="K38" s="59"/>
      <c r="L38" s="58"/>
      <c r="N38" s="58"/>
      <c r="O38" s="59"/>
      <c r="P38" s="58"/>
      <c r="Q38" s="59"/>
      <c r="R38" s="58"/>
      <c r="S38" s="59"/>
      <c r="T38" s="58"/>
      <c r="U38" s="59"/>
      <c r="V38" s="58"/>
      <c r="W38" s="59"/>
      <c r="X38" s="58"/>
      <c r="Y38" s="59"/>
      <c r="Z38" s="58"/>
      <c r="AA38" s="59"/>
      <c r="AB38" s="58"/>
      <c r="AC38" s="59"/>
      <c r="AD38" s="58"/>
      <c r="AE38" s="59"/>
      <c r="AF38" s="58"/>
      <c r="AG38" s="59"/>
      <c r="AH38" s="58"/>
      <c r="AI38" s="59"/>
      <c r="AJ38" s="58"/>
      <c r="AK38" s="59"/>
      <c r="AL38" s="58"/>
      <c r="AM38" s="59"/>
      <c r="AN38" s="58"/>
      <c r="AO38" s="59"/>
      <c r="AP38" s="58"/>
      <c r="AQ38" s="59"/>
      <c r="AR38" s="58"/>
      <c r="AS38" s="59"/>
      <c r="AT38" s="58"/>
      <c r="AU38" s="59"/>
      <c r="AV38" s="58"/>
      <c r="AW38" s="59"/>
      <c r="AX38" s="58"/>
      <c r="AY38" s="59"/>
      <c r="AZ38" s="58"/>
      <c r="BA38" s="59"/>
      <c r="BB38" s="58"/>
      <c r="BC38" s="59"/>
      <c r="BD38" s="58"/>
      <c r="BE38" s="59"/>
      <c r="BF38" s="58"/>
      <c r="BG38" s="59"/>
      <c r="BH38" s="58"/>
      <c r="BI38" s="59"/>
      <c r="BJ38" s="58"/>
      <c r="BK38" s="59"/>
      <c r="BL38" s="58"/>
      <c r="BM38" s="59"/>
      <c r="BN38" s="58"/>
      <c r="BO38" s="59"/>
      <c r="BP38" s="58"/>
      <c r="BQ38" s="59"/>
      <c r="BR38" s="58"/>
      <c r="BS38" s="59"/>
      <c r="BT38" s="58"/>
      <c r="BU38" s="59"/>
      <c r="BV38" s="58"/>
      <c r="BW38" s="59"/>
      <c r="BX38" s="58"/>
      <c r="BY38" s="59"/>
      <c r="BZ38" s="58"/>
      <c r="CA38" s="59"/>
      <c r="CB38" s="58"/>
      <c r="CC38" s="59"/>
      <c r="CD38" s="58"/>
      <c r="CE38" s="59"/>
      <c r="CF38" s="58"/>
      <c r="CG38" s="59"/>
      <c r="CH38" s="58"/>
      <c r="CI38" s="59"/>
      <c r="CJ38" s="58"/>
      <c r="CK38" s="59"/>
      <c r="CL38" s="58"/>
      <c r="CM38" s="59"/>
      <c r="CN38" s="58"/>
      <c r="CO38" s="59"/>
      <c r="CP38" s="58"/>
      <c r="CQ38" s="59"/>
      <c r="CR38" s="58"/>
      <c r="CS38" s="59"/>
      <c r="CT38" s="58"/>
      <c r="CU38" s="59"/>
      <c r="CV38" s="58"/>
      <c r="CW38" s="59"/>
      <c r="CX38" s="58"/>
      <c r="CY38" s="59"/>
      <c r="CZ38" s="58"/>
      <c r="DA38" s="59"/>
      <c r="DB38" s="58"/>
      <c r="DC38" s="59"/>
      <c r="DD38" s="58"/>
    </row>
    <row r="39" spans="2:109" x14ac:dyDescent="0.2">
      <c r="B39" s="58"/>
      <c r="C39" s="59"/>
      <c r="D39" s="58"/>
      <c r="E39" s="59"/>
      <c r="F39" s="58"/>
      <c r="G39" s="59"/>
      <c r="H39" s="58"/>
      <c r="I39" s="59"/>
      <c r="J39" s="58"/>
      <c r="K39" s="59"/>
      <c r="L39" s="58"/>
      <c r="N39" s="58"/>
      <c r="O39" s="59"/>
      <c r="P39" s="58"/>
      <c r="Q39" s="59"/>
      <c r="R39" s="58"/>
      <c r="S39" s="59"/>
      <c r="T39" s="58"/>
      <c r="U39" s="59"/>
      <c r="V39" s="58"/>
      <c r="W39" s="59"/>
      <c r="X39" s="58"/>
      <c r="Y39" s="59"/>
      <c r="Z39" s="58"/>
      <c r="AA39" s="59"/>
      <c r="AB39" s="58"/>
      <c r="AC39" s="59"/>
      <c r="AD39" s="58"/>
      <c r="AE39" s="59"/>
      <c r="AF39" s="58"/>
      <c r="AG39" s="59"/>
      <c r="AH39" s="58"/>
      <c r="AI39" s="59"/>
      <c r="AJ39" s="58"/>
      <c r="AK39" s="59"/>
      <c r="AL39" s="58"/>
      <c r="AM39" s="59"/>
      <c r="AN39" s="58"/>
      <c r="AO39" s="59"/>
      <c r="AP39" s="58"/>
      <c r="AQ39" s="59"/>
      <c r="AR39" s="58"/>
      <c r="AS39" s="59"/>
      <c r="AT39" s="58"/>
      <c r="AU39" s="59"/>
      <c r="AV39" s="58"/>
      <c r="AW39" s="59"/>
      <c r="AX39" s="58"/>
      <c r="AY39" s="59"/>
      <c r="AZ39" s="58"/>
      <c r="BA39" s="59"/>
      <c r="BB39" s="58"/>
      <c r="BC39" s="59"/>
      <c r="BD39" s="58"/>
      <c r="BE39" s="59"/>
      <c r="BF39" s="58"/>
      <c r="BG39" s="59"/>
      <c r="BH39" s="58"/>
      <c r="BI39" s="59"/>
      <c r="BJ39" s="58"/>
      <c r="BK39" s="59"/>
      <c r="BL39" s="58"/>
      <c r="BM39" s="59"/>
      <c r="BN39" s="58"/>
      <c r="BO39" s="59"/>
      <c r="BP39" s="58"/>
      <c r="BQ39" s="59"/>
      <c r="BR39" s="58"/>
      <c r="BS39" s="59"/>
      <c r="BT39" s="58"/>
      <c r="BU39" s="59"/>
      <c r="BV39" s="58"/>
      <c r="BW39" s="59"/>
      <c r="BX39" s="58"/>
      <c r="BY39" s="59"/>
      <c r="BZ39" s="58"/>
      <c r="CA39" s="59"/>
      <c r="CB39" s="58"/>
      <c r="CC39" s="59"/>
      <c r="CD39" s="58"/>
      <c r="CE39" s="59"/>
      <c r="CF39" s="58"/>
      <c r="CG39" s="59"/>
      <c r="CH39" s="58"/>
      <c r="CI39" s="59"/>
      <c r="CJ39" s="58"/>
      <c r="CK39" s="59"/>
      <c r="CL39" s="58"/>
      <c r="CM39" s="59"/>
      <c r="CN39" s="58"/>
      <c r="CO39" s="59"/>
      <c r="CP39" s="58"/>
      <c r="CQ39" s="59"/>
      <c r="CR39" s="58"/>
      <c r="CS39" s="59"/>
      <c r="CT39" s="58"/>
      <c r="CU39" s="59"/>
      <c r="CV39" s="58"/>
      <c r="CW39" s="59"/>
      <c r="CX39" s="58"/>
      <c r="CY39" s="59"/>
      <c r="CZ39" s="58"/>
      <c r="DA39" s="59"/>
      <c r="DB39" s="58"/>
      <c r="DC39" s="59"/>
      <c r="DD39" s="58"/>
    </row>
    <row r="40" spans="2:109" x14ac:dyDescent="0.2">
      <c r="B40" s="58"/>
      <c r="C40" s="59"/>
      <c r="D40" s="58"/>
      <c r="E40" s="59"/>
      <c r="F40" s="58"/>
      <c r="G40" s="59"/>
      <c r="H40" s="58"/>
      <c r="I40" s="59"/>
      <c r="J40" s="58"/>
      <c r="K40" s="59"/>
      <c r="L40" s="58"/>
      <c r="N40" s="58"/>
      <c r="O40" s="59"/>
      <c r="P40" s="58"/>
      <c r="Q40" s="59"/>
      <c r="R40" s="58"/>
      <c r="S40" s="59"/>
      <c r="T40" s="58"/>
      <c r="U40" s="59"/>
      <c r="V40" s="58"/>
      <c r="W40" s="59"/>
      <c r="X40" s="58"/>
      <c r="Y40" s="59"/>
      <c r="Z40" s="58"/>
      <c r="AA40" s="59"/>
      <c r="AB40" s="58"/>
      <c r="AC40" s="59"/>
      <c r="AD40" s="58"/>
      <c r="AE40" s="59"/>
      <c r="AF40" s="58"/>
      <c r="AG40" s="59"/>
      <c r="AH40" s="58"/>
      <c r="AI40" s="59"/>
      <c r="AJ40" s="58"/>
      <c r="AK40" s="59"/>
      <c r="AL40" s="58"/>
      <c r="AM40" s="59"/>
      <c r="AN40" s="58"/>
      <c r="AO40" s="59"/>
      <c r="AP40" s="58"/>
      <c r="AQ40" s="59"/>
      <c r="AR40" s="58"/>
      <c r="AS40" s="59"/>
      <c r="AT40" s="58"/>
      <c r="AU40" s="59"/>
      <c r="AV40" s="58"/>
      <c r="AW40" s="59"/>
      <c r="AX40" s="58"/>
      <c r="AY40" s="59"/>
      <c r="AZ40" s="58"/>
      <c r="BA40" s="59"/>
      <c r="BB40" s="58"/>
      <c r="BC40" s="59"/>
      <c r="BD40" s="58"/>
      <c r="BE40" s="59"/>
      <c r="BF40" s="58"/>
      <c r="BG40" s="59"/>
      <c r="BH40" s="58"/>
      <c r="BI40" s="59"/>
      <c r="BJ40" s="58"/>
      <c r="BK40" s="59"/>
      <c r="BL40" s="58"/>
      <c r="BM40" s="59"/>
      <c r="BN40" s="58"/>
      <c r="BO40" s="59"/>
      <c r="BP40" s="58"/>
      <c r="BQ40" s="59"/>
      <c r="BR40" s="58"/>
      <c r="BS40" s="59"/>
      <c r="BT40" s="58"/>
      <c r="BU40" s="59"/>
      <c r="BV40" s="58"/>
      <c r="BW40" s="59"/>
      <c r="BX40" s="58"/>
      <c r="BY40" s="59"/>
      <c r="BZ40" s="58"/>
      <c r="CA40" s="59"/>
      <c r="CB40" s="58"/>
      <c r="CC40" s="59"/>
      <c r="CD40" s="58"/>
      <c r="CE40" s="59"/>
      <c r="CF40" s="58"/>
      <c r="CG40" s="59"/>
      <c r="CH40" s="58"/>
      <c r="CI40" s="59"/>
      <c r="CJ40" s="58"/>
      <c r="CK40" s="59"/>
      <c r="CL40" s="58"/>
      <c r="CM40" s="59"/>
      <c r="CN40" s="58"/>
      <c r="CO40" s="59"/>
      <c r="CP40" s="58"/>
      <c r="CQ40" s="59"/>
      <c r="CR40" s="58"/>
      <c r="CS40" s="59"/>
      <c r="CT40" s="58"/>
      <c r="CU40" s="59"/>
      <c r="CV40" s="58"/>
      <c r="CW40" s="59"/>
      <c r="CX40" s="58"/>
      <c r="CY40" s="59"/>
      <c r="CZ40" s="58"/>
      <c r="DA40" s="59"/>
      <c r="DB40" s="58"/>
      <c r="DC40" s="59"/>
      <c r="DD40" s="58"/>
    </row>
    <row r="41" spans="2:109" x14ac:dyDescent="0.2">
      <c r="B41" s="58"/>
      <c r="C41" s="59"/>
      <c r="D41" s="58"/>
      <c r="E41" s="59"/>
      <c r="F41" s="58"/>
      <c r="G41" s="59"/>
      <c r="H41" s="58"/>
      <c r="I41" s="59"/>
      <c r="J41" s="58"/>
      <c r="K41" s="59"/>
      <c r="L41" s="58"/>
      <c r="N41" s="58"/>
      <c r="O41" s="59"/>
      <c r="P41" s="58"/>
      <c r="Q41" s="59"/>
      <c r="R41" s="58"/>
      <c r="S41" s="59"/>
      <c r="T41" s="58"/>
      <c r="U41" s="59"/>
      <c r="V41" s="58"/>
      <c r="W41" s="59"/>
      <c r="X41" s="58"/>
      <c r="Y41" s="59"/>
      <c r="Z41" s="58"/>
      <c r="AA41" s="59"/>
      <c r="AB41" s="58"/>
      <c r="AC41" s="59"/>
      <c r="AD41" s="58"/>
      <c r="AE41" s="59"/>
      <c r="AF41" s="58"/>
      <c r="AG41" s="59"/>
      <c r="AH41" s="58"/>
      <c r="AI41" s="59"/>
      <c r="AJ41" s="58"/>
      <c r="AK41" s="59"/>
      <c r="AL41" s="58"/>
      <c r="AM41" s="59"/>
      <c r="AN41" s="58"/>
      <c r="AO41" s="59"/>
      <c r="AP41" s="58"/>
      <c r="AQ41" s="59"/>
      <c r="AR41" s="58"/>
      <c r="AS41" s="59"/>
      <c r="AT41" s="58"/>
      <c r="AU41" s="59"/>
      <c r="AV41" s="58"/>
      <c r="AW41" s="59"/>
      <c r="AX41" s="58"/>
      <c r="AY41" s="59"/>
      <c r="AZ41" s="58"/>
      <c r="BA41" s="59"/>
      <c r="BB41" s="58"/>
      <c r="BC41" s="59"/>
      <c r="BD41" s="58"/>
      <c r="BE41" s="59"/>
      <c r="BF41" s="58"/>
      <c r="BG41" s="59"/>
      <c r="BH41" s="58"/>
      <c r="BI41" s="59"/>
      <c r="BJ41" s="58"/>
      <c r="BK41" s="59"/>
      <c r="BL41" s="58"/>
      <c r="BM41" s="59"/>
      <c r="BN41" s="58"/>
      <c r="BO41" s="59"/>
      <c r="BP41" s="58"/>
      <c r="BQ41" s="59"/>
      <c r="BR41" s="58"/>
      <c r="BS41" s="59"/>
      <c r="BT41" s="58"/>
      <c r="BU41" s="59"/>
      <c r="BV41" s="58"/>
      <c r="BW41" s="59"/>
      <c r="BX41" s="58"/>
      <c r="BY41" s="59"/>
      <c r="BZ41" s="58"/>
      <c r="CA41" s="59"/>
      <c r="CB41" s="58"/>
      <c r="CC41" s="59"/>
      <c r="CD41" s="58"/>
      <c r="CE41" s="59"/>
      <c r="CF41" s="58"/>
      <c r="CG41" s="59"/>
      <c r="CH41" s="58"/>
      <c r="CI41" s="59"/>
      <c r="CJ41" s="58"/>
      <c r="CK41" s="59"/>
      <c r="CL41" s="58"/>
      <c r="CM41" s="59"/>
      <c r="CN41" s="58"/>
      <c r="CO41" s="59"/>
      <c r="CP41" s="58"/>
      <c r="CQ41" s="59"/>
      <c r="CR41" s="58"/>
      <c r="CS41" s="59"/>
      <c r="CT41" s="58"/>
      <c r="CU41" s="59"/>
      <c r="CV41" s="58"/>
      <c r="CW41" s="59"/>
      <c r="CX41" s="58"/>
      <c r="CY41" s="59"/>
      <c r="CZ41" s="58"/>
      <c r="DA41" s="59"/>
      <c r="DB41" s="58"/>
      <c r="DC41" s="59"/>
      <c r="DD41" s="58"/>
    </row>
    <row r="42" spans="2:109" x14ac:dyDescent="0.2">
      <c r="B42" s="58"/>
      <c r="C42" s="59"/>
      <c r="D42" s="58"/>
      <c r="E42" s="59"/>
      <c r="F42" s="58"/>
      <c r="G42" s="59"/>
      <c r="H42" s="58"/>
      <c r="I42" s="59"/>
      <c r="J42" s="58"/>
      <c r="K42" s="59"/>
      <c r="L42" s="58"/>
      <c r="N42" s="58"/>
      <c r="O42" s="59"/>
      <c r="P42" s="58"/>
      <c r="Q42" s="59"/>
      <c r="R42" s="58"/>
      <c r="S42" s="59"/>
      <c r="T42" s="58"/>
      <c r="U42" s="59"/>
      <c r="V42" s="58"/>
      <c r="W42" s="59"/>
      <c r="X42" s="58"/>
      <c r="Y42" s="59"/>
      <c r="Z42" s="58"/>
      <c r="AA42" s="59"/>
      <c r="AB42" s="58"/>
      <c r="AC42" s="59"/>
      <c r="AD42" s="58"/>
      <c r="AE42" s="59"/>
      <c r="AF42" s="58"/>
      <c r="AG42" s="59"/>
      <c r="AH42" s="58"/>
      <c r="AI42" s="59"/>
      <c r="AJ42" s="58"/>
      <c r="AK42" s="59"/>
      <c r="AL42" s="58"/>
      <c r="AM42" s="59"/>
      <c r="AN42" s="58"/>
      <c r="AO42" s="59"/>
      <c r="AP42" s="58"/>
      <c r="AQ42" s="59"/>
      <c r="AR42" s="58"/>
      <c r="AS42" s="59"/>
      <c r="AT42" s="58"/>
      <c r="AU42" s="59"/>
      <c r="AV42" s="58"/>
      <c r="AW42" s="59"/>
      <c r="AX42" s="58"/>
      <c r="AY42" s="59"/>
      <c r="AZ42" s="58"/>
      <c r="BA42" s="59"/>
      <c r="BB42" s="58"/>
      <c r="BC42" s="59"/>
      <c r="BD42" s="58"/>
      <c r="BE42" s="59"/>
      <c r="BF42" s="58"/>
      <c r="BG42" s="59"/>
      <c r="BH42" s="58"/>
      <c r="BI42" s="59"/>
      <c r="BJ42" s="58"/>
      <c r="BK42" s="59"/>
      <c r="BL42" s="58"/>
      <c r="BM42" s="59"/>
      <c r="BN42" s="58"/>
      <c r="BO42" s="59"/>
      <c r="BP42" s="58"/>
      <c r="BQ42" s="59"/>
      <c r="BR42" s="58"/>
      <c r="BS42" s="59"/>
      <c r="BT42" s="58"/>
      <c r="BU42" s="59"/>
      <c r="BV42" s="58"/>
      <c r="BW42" s="59"/>
      <c r="BX42" s="58"/>
      <c r="BY42" s="59"/>
      <c r="BZ42" s="58"/>
      <c r="CA42" s="59"/>
      <c r="CB42" s="58"/>
      <c r="CC42" s="59"/>
      <c r="CD42" s="58"/>
      <c r="CE42" s="59"/>
      <c r="CF42" s="58"/>
      <c r="CG42" s="59"/>
      <c r="CH42" s="58"/>
      <c r="CI42" s="59"/>
      <c r="CJ42" s="58"/>
      <c r="CK42" s="59"/>
      <c r="CL42" s="58"/>
      <c r="CM42" s="59"/>
      <c r="CN42" s="58"/>
      <c r="CO42" s="59"/>
      <c r="CP42" s="58"/>
      <c r="CQ42" s="59"/>
      <c r="CR42" s="58"/>
      <c r="CS42" s="59"/>
      <c r="CT42" s="58"/>
      <c r="CU42" s="59"/>
      <c r="CV42" s="58"/>
      <c r="CW42" s="59"/>
      <c r="CX42" s="58"/>
      <c r="CY42" s="59"/>
      <c r="CZ42" s="58"/>
      <c r="DA42" s="59"/>
      <c r="DB42" s="58"/>
      <c r="DC42" s="59"/>
      <c r="DD42" s="58"/>
    </row>
    <row r="43" spans="2:109" x14ac:dyDescent="0.2">
      <c r="B43" s="58"/>
      <c r="C43" s="59"/>
      <c r="D43" s="58"/>
      <c r="E43" s="59"/>
      <c r="F43" s="58"/>
      <c r="G43" s="59"/>
      <c r="H43" s="58"/>
      <c r="I43" s="59"/>
      <c r="J43" s="58"/>
      <c r="K43" s="59"/>
      <c r="L43" s="58"/>
      <c r="N43" s="58"/>
      <c r="O43" s="59"/>
      <c r="P43" s="58"/>
      <c r="Q43" s="59"/>
      <c r="R43" s="58"/>
      <c r="S43" s="59"/>
      <c r="T43" s="58"/>
      <c r="U43" s="59"/>
      <c r="V43" s="58"/>
      <c r="W43" s="59"/>
      <c r="X43" s="58"/>
      <c r="Y43" s="59"/>
      <c r="Z43" s="58"/>
      <c r="AA43" s="59"/>
      <c r="AB43" s="58"/>
      <c r="AC43" s="59"/>
      <c r="AD43" s="58"/>
      <c r="AE43" s="59"/>
      <c r="AF43" s="58"/>
      <c r="AG43" s="59"/>
      <c r="AH43" s="58"/>
      <c r="AI43" s="59"/>
      <c r="AJ43" s="58"/>
      <c r="AK43" s="59"/>
      <c r="AL43" s="58"/>
      <c r="AM43" s="59"/>
      <c r="AN43" s="58"/>
      <c r="AO43" s="59"/>
      <c r="AP43" s="58"/>
      <c r="AQ43" s="59"/>
      <c r="AR43" s="58"/>
      <c r="AS43" s="59"/>
      <c r="AT43" s="58"/>
      <c r="AU43" s="59"/>
      <c r="AV43" s="58"/>
      <c r="AW43" s="59"/>
      <c r="AX43" s="58"/>
      <c r="AY43" s="59"/>
      <c r="AZ43" s="58"/>
      <c r="BA43" s="59"/>
      <c r="BB43" s="58"/>
      <c r="BC43" s="59"/>
      <c r="BD43" s="58"/>
      <c r="BE43" s="59"/>
      <c r="BF43" s="58"/>
      <c r="BG43" s="59"/>
      <c r="BH43" s="58"/>
      <c r="BI43" s="59"/>
      <c r="BJ43" s="58"/>
      <c r="BK43" s="59"/>
      <c r="BL43" s="58"/>
      <c r="BM43" s="59"/>
      <c r="BN43" s="58"/>
      <c r="BO43" s="59"/>
      <c r="BP43" s="58"/>
      <c r="BQ43" s="59"/>
      <c r="BR43" s="58"/>
      <c r="BS43" s="59"/>
      <c r="BT43" s="58"/>
      <c r="BU43" s="59"/>
      <c r="BV43" s="58"/>
      <c r="BW43" s="59"/>
      <c r="BX43" s="58"/>
      <c r="BY43" s="59"/>
      <c r="BZ43" s="58"/>
      <c r="CA43" s="59"/>
      <c r="CB43" s="58"/>
      <c r="CC43" s="59"/>
      <c r="CD43" s="58"/>
      <c r="CE43" s="59"/>
      <c r="CF43" s="58"/>
      <c r="CG43" s="59"/>
      <c r="CH43" s="58"/>
      <c r="CI43" s="59"/>
      <c r="CJ43" s="58"/>
      <c r="CK43" s="59"/>
      <c r="CL43" s="58"/>
      <c r="CM43" s="59"/>
      <c r="CN43" s="58"/>
      <c r="CO43" s="59"/>
      <c r="CP43" s="58"/>
      <c r="CQ43" s="59"/>
      <c r="CR43" s="58"/>
      <c r="CS43" s="59"/>
      <c r="CT43" s="58"/>
      <c r="CU43" s="59"/>
      <c r="CV43" s="58"/>
      <c r="CW43" s="59"/>
      <c r="CX43" s="58"/>
      <c r="CY43" s="59"/>
      <c r="CZ43" s="58"/>
      <c r="DA43" s="59"/>
      <c r="DB43" s="58"/>
      <c r="DC43" s="59"/>
      <c r="DD43" s="58"/>
    </row>
    <row r="44" spans="2:109" x14ac:dyDescent="0.2">
      <c r="B44" s="58"/>
      <c r="C44" s="59"/>
      <c r="D44" s="58"/>
      <c r="E44" s="59"/>
      <c r="F44" s="58"/>
      <c r="G44" s="59"/>
      <c r="H44" s="58"/>
      <c r="I44" s="59"/>
      <c r="J44" s="58"/>
      <c r="K44" s="59"/>
      <c r="L44" s="58"/>
      <c r="N44" s="58"/>
      <c r="O44" s="59"/>
      <c r="P44" s="58"/>
      <c r="Q44" s="59"/>
      <c r="R44" s="58"/>
      <c r="S44" s="59"/>
      <c r="T44" s="58"/>
      <c r="U44" s="59"/>
      <c r="V44" s="58"/>
      <c r="W44" s="59"/>
      <c r="X44" s="58"/>
      <c r="Y44" s="59"/>
      <c r="Z44" s="58"/>
      <c r="AA44" s="59"/>
      <c r="AB44" s="58"/>
      <c r="AC44" s="59"/>
      <c r="AD44" s="58"/>
      <c r="AE44" s="59"/>
      <c r="AF44" s="58"/>
      <c r="AG44" s="59"/>
      <c r="AH44" s="58"/>
      <c r="AI44" s="59"/>
      <c r="AJ44" s="58"/>
      <c r="AK44" s="59"/>
      <c r="AL44" s="58"/>
      <c r="AM44" s="59"/>
      <c r="AN44" s="58"/>
      <c r="AO44" s="59"/>
      <c r="AP44" s="58"/>
      <c r="AQ44" s="59"/>
      <c r="AR44" s="58"/>
      <c r="AS44" s="59"/>
      <c r="AT44" s="58"/>
      <c r="AU44" s="59"/>
      <c r="AV44" s="58"/>
      <c r="AW44" s="59"/>
      <c r="AX44" s="58"/>
      <c r="AY44" s="59"/>
      <c r="AZ44" s="58"/>
      <c r="BA44" s="59"/>
      <c r="BB44" s="58"/>
      <c r="BC44" s="59"/>
      <c r="BD44" s="58"/>
      <c r="BE44" s="59"/>
      <c r="BF44" s="58"/>
      <c r="BG44" s="59"/>
      <c r="BH44" s="58"/>
      <c r="BI44" s="59"/>
      <c r="BJ44" s="58"/>
      <c r="BK44" s="59"/>
      <c r="BL44" s="58"/>
      <c r="BM44" s="59"/>
      <c r="BN44" s="58"/>
      <c r="BO44" s="59"/>
      <c r="BP44" s="58"/>
      <c r="BQ44" s="59"/>
      <c r="BR44" s="58"/>
      <c r="BS44" s="59"/>
      <c r="BT44" s="58"/>
      <c r="BU44" s="59"/>
      <c r="BV44" s="58"/>
      <c r="BW44" s="59"/>
      <c r="BX44" s="58"/>
      <c r="BY44" s="59"/>
      <c r="BZ44" s="58"/>
      <c r="CA44" s="59"/>
      <c r="CB44" s="58"/>
      <c r="CC44" s="59"/>
      <c r="CD44" s="58"/>
      <c r="CE44" s="59"/>
      <c r="CF44" s="58"/>
      <c r="CG44" s="59"/>
      <c r="CH44" s="58"/>
      <c r="CI44" s="59"/>
      <c r="CJ44" s="58"/>
      <c r="CK44" s="59"/>
      <c r="CL44" s="58"/>
      <c r="CM44" s="59"/>
      <c r="CN44" s="58"/>
      <c r="CO44" s="59"/>
      <c r="CP44" s="58"/>
      <c r="CQ44" s="59"/>
      <c r="CR44" s="58"/>
      <c r="CS44" s="59"/>
      <c r="CT44" s="58"/>
      <c r="CU44" s="59"/>
      <c r="CV44" s="58"/>
      <c r="CW44" s="59"/>
      <c r="CX44" s="58"/>
      <c r="CY44" s="59"/>
      <c r="CZ44" s="58"/>
      <c r="DA44" s="59"/>
      <c r="DB44" s="58"/>
      <c r="DC44" s="59"/>
      <c r="DD44" s="58"/>
    </row>
    <row r="45" spans="2:109" x14ac:dyDescent="0.2">
      <c r="B45" s="58"/>
      <c r="C45" s="59"/>
      <c r="D45" s="58"/>
      <c r="E45" s="59"/>
      <c r="F45" s="58"/>
      <c r="G45" s="59"/>
      <c r="H45" s="58"/>
      <c r="I45" s="59"/>
      <c r="J45" s="58"/>
      <c r="K45" s="59"/>
      <c r="L45" s="58"/>
      <c r="N45" s="58"/>
      <c r="O45" s="59"/>
      <c r="P45" s="58"/>
      <c r="Q45" s="59"/>
      <c r="R45" s="58"/>
      <c r="S45" s="59"/>
      <c r="T45" s="58"/>
      <c r="U45" s="59"/>
      <c r="V45" s="58"/>
      <c r="W45" s="59"/>
      <c r="X45" s="58"/>
      <c r="Y45" s="59"/>
      <c r="Z45" s="58"/>
      <c r="AA45" s="59"/>
      <c r="AB45" s="58"/>
      <c r="AC45" s="59"/>
      <c r="AD45" s="58"/>
      <c r="AE45" s="59"/>
      <c r="AF45" s="58"/>
      <c r="AG45" s="59"/>
      <c r="AH45" s="58"/>
      <c r="AI45" s="59"/>
      <c r="AJ45" s="58"/>
      <c r="AK45" s="59"/>
      <c r="AL45" s="58"/>
      <c r="AM45" s="59"/>
      <c r="AN45" s="58"/>
      <c r="AO45" s="59"/>
      <c r="AP45" s="58"/>
      <c r="AQ45" s="59"/>
      <c r="AR45" s="58"/>
      <c r="AS45" s="59"/>
      <c r="AT45" s="58"/>
      <c r="AU45" s="59"/>
      <c r="AV45" s="58"/>
      <c r="AW45" s="59"/>
      <c r="AX45" s="58"/>
      <c r="AY45" s="59"/>
      <c r="AZ45" s="58"/>
      <c r="BA45" s="59"/>
      <c r="BB45" s="58"/>
      <c r="BC45" s="59"/>
      <c r="BD45" s="58"/>
      <c r="BE45" s="59"/>
      <c r="BF45" s="58"/>
      <c r="BG45" s="59"/>
      <c r="BH45" s="58"/>
      <c r="BI45" s="59"/>
      <c r="BJ45" s="58"/>
      <c r="BK45" s="59"/>
      <c r="BL45" s="58"/>
      <c r="BM45" s="59"/>
      <c r="BN45" s="58"/>
      <c r="BO45" s="59"/>
      <c r="BP45" s="58"/>
      <c r="BQ45" s="59"/>
      <c r="BR45" s="58"/>
      <c r="BS45" s="59"/>
      <c r="BT45" s="58"/>
      <c r="BU45" s="59"/>
      <c r="BV45" s="58"/>
      <c r="BW45" s="59"/>
      <c r="BX45" s="58"/>
      <c r="BY45" s="59"/>
      <c r="BZ45" s="58"/>
      <c r="CA45" s="59"/>
      <c r="CB45" s="58"/>
      <c r="CC45" s="59"/>
      <c r="CD45" s="58"/>
      <c r="CE45" s="59"/>
      <c r="CF45" s="58"/>
      <c r="CG45" s="59"/>
      <c r="CH45" s="58"/>
      <c r="CI45" s="59"/>
      <c r="CJ45" s="58"/>
      <c r="CK45" s="59"/>
      <c r="CL45" s="58"/>
      <c r="CM45" s="59"/>
      <c r="CN45" s="58"/>
      <c r="CO45" s="59"/>
      <c r="CP45" s="58"/>
      <c r="CQ45" s="59"/>
      <c r="CR45" s="58"/>
      <c r="CS45" s="59"/>
      <c r="CT45" s="58"/>
      <c r="CU45" s="59"/>
      <c r="CV45" s="58"/>
      <c r="CW45" s="59"/>
      <c r="CX45" s="58"/>
      <c r="CY45" s="59"/>
      <c r="CZ45" s="58"/>
      <c r="DA45" s="59"/>
      <c r="DB45" s="58"/>
      <c r="DC45" s="59"/>
      <c r="DD45" s="58"/>
    </row>
    <row r="46" spans="2:109" x14ac:dyDescent="0.2">
      <c r="B46" s="58"/>
      <c r="C46" s="59"/>
      <c r="D46" s="58"/>
      <c r="E46" s="59"/>
      <c r="F46" s="58"/>
      <c r="G46" s="59"/>
      <c r="H46" s="58"/>
      <c r="I46" s="59"/>
      <c r="J46" s="58"/>
      <c r="K46" s="59"/>
      <c r="L46" s="58"/>
      <c r="N46" s="58"/>
      <c r="O46" s="59"/>
      <c r="P46" s="58"/>
      <c r="Q46" s="59"/>
      <c r="R46" s="58"/>
      <c r="S46" s="59"/>
      <c r="T46" s="58"/>
      <c r="U46" s="59"/>
      <c r="V46" s="58"/>
      <c r="W46" s="59"/>
      <c r="X46" s="58"/>
      <c r="Y46" s="59"/>
      <c r="Z46" s="58"/>
      <c r="AA46" s="59"/>
      <c r="AB46" s="58"/>
      <c r="AC46" s="59"/>
      <c r="AD46" s="58"/>
      <c r="AE46" s="59"/>
      <c r="AF46" s="58"/>
      <c r="AG46" s="59"/>
      <c r="AH46" s="58"/>
      <c r="AI46" s="59"/>
      <c r="AJ46" s="58"/>
      <c r="AK46" s="59"/>
      <c r="AL46" s="58"/>
      <c r="AM46" s="59"/>
      <c r="AN46" s="58"/>
      <c r="AO46" s="59"/>
      <c r="AP46" s="58"/>
      <c r="AQ46" s="59"/>
      <c r="AR46" s="58"/>
      <c r="AS46" s="59"/>
      <c r="AT46" s="58"/>
      <c r="AU46" s="59"/>
      <c r="AV46" s="58"/>
      <c r="AW46" s="59"/>
      <c r="AX46" s="58"/>
      <c r="AY46" s="59"/>
      <c r="AZ46" s="58"/>
      <c r="BA46" s="59"/>
      <c r="BB46" s="58"/>
      <c r="BC46" s="59"/>
      <c r="BD46" s="58"/>
      <c r="BE46" s="59"/>
      <c r="BF46" s="58"/>
      <c r="BG46" s="59"/>
      <c r="BH46" s="58"/>
      <c r="BI46" s="59"/>
      <c r="BJ46" s="58"/>
      <c r="BK46" s="59"/>
      <c r="BL46" s="58"/>
      <c r="BM46" s="59"/>
      <c r="BN46" s="58"/>
      <c r="BO46" s="59"/>
      <c r="BP46" s="58"/>
      <c r="BQ46" s="59"/>
      <c r="BR46" s="58"/>
      <c r="BS46" s="59"/>
      <c r="BT46" s="58"/>
      <c r="BU46" s="59"/>
      <c r="BV46" s="58"/>
      <c r="BW46" s="59"/>
      <c r="BX46" s="58"/>
      <c r="BY46" s="59"/>
      <c r="BZ46" s="58"/>
      <c r="CA46" s="59"/>
      <c r="CB46" s="58"/>
      <c r="CC46" s="59"/>
      <c r="CD46" s="58"/>
      <c r="CE46" s="59"/>
      <c r="CF46" s="58"/>
      <c r="CG46" s="59"/>
      <c r="CH46" s="58"/>
      <c r="CI46" s="59"/>
      <c r="CJ46" s="58"/>
      <c r="CK46" s="59"/>
      <c r="CL46" s="58"/>
      <c r="CM46" s="59"/>
      <c r="CN46" s="58"/>
      <c r="CO46" s="59"/>
      <c r="CP46" s="58"/>
      <c r="CQ46" s="59"/>
      <c r="CR46" s="58"/>
      <c r="CS46" s="59"/>
      <c r="CT46" s="58"/>
      <c r="CU46" s="59"/>
      <c r="CV46" s="58"/>
      <c r="CW46" s="59"/>
      <c r="CX46" s="58"/>
      <c r="CY46" s="59"/>
      <c r="CZ46" s="58"/>
      <c r="DA46" s="59"/>
      <c r="DB46" s="58"/>
      <c r="DC46" s="59"/>
      <c r="DD46" s="58"/>
    </row>
    <row r="47" spans="2:109" x14ac:dyDescent="0.2">
      <c r="B47" s="58"/>
      <c r="C47" s="59"/>
      <c r="D47" s="58"/>
      <c r="E47" s="59"/>
      <c r="F47" s="58"/>
      <c r="G47" s="59"/>
      <c r="H47" s="58"/>
      <c r="I47" s="59"/>
      <c r="J47" s="58"/>
      <c r="K47" s="59"/>
      <c r="L47" s="58"/>
      <c r="N47" s="58"/>
      <c r="O47" s="59"/>
      <c r="P47" s="58"/>
      <c r="Q47" s="59"/>
      <c r="R47" s="58"/>
      <c r="S47" s="59"/>
      <c r="T47" s="58"/>
      <c r="U47" s="59"/>
      <c r="V47" s="58"/>
      <c r="W47" s="59"/>
      <c r="X47" s="58"/>
      <c r="Y47" s="59"/>
      <c r="Z47" s="58"/>
      <c r="AA47" s="59"/>
      <c r="AB47" s="58"/>
      <c r="AC47" s="59"/>
      <c r="AD47" s="58"/>
      <c r="AE47" s="59"/>
      <c r="AF47" s="58"/>
      <c r="AG47" s="59"/>
      <c r="AH47" s="58"/>
      <c r="AI47" s="59"/>
      <c r="AJ47" s="58"/>
      <c r="AK47" s="59"/>
      <c r="AL47" s="58"/>
      <c r="AM47" s="59"/>
      <c r="AN47" s="58"/>
      <c r="AO47" s="59"/>
      <c r="AP47" s="58"/>
      <c r="AQ47" s="59"/>
      <c r="AR47" s="58"/>
      <c r="AS47" s="59"/>
      <c r="AT47" s="58"/>
      <c r="AU47" s="59"/>
      <c r="AV47" s="58"/>
      <c r="AW47" s="59"/>
      <c r="AX47" s="58"/>
      <c r="AY47" s="59"/>
      <c r="AZ47" s="58"/>
      <c r="BA47" s="59"/>
      <c r="BB47" s="58"/>
      <c r="BC47" s="59"/>
      <c r="BD47" s="58"/>
      <c r="BE47" s="59"/>
      <c r="BF47" s="58"/>
      <c r="BG47" s="59"/>
      <c r="BH47" s="58"/>
      <c r="BI47" s="59"/>
      <c r="BJ47" s="58"/>
      <c r="BK47" s="59"/>
      <c r="BL47" s="58"/>
      <c r="BM47" s="59"/>
      <c r="BN47" s="58"/>
      <c r="BO47" s="59"/>
      <c r="BP47" s="58"/>
      <c r="BQ47" s="59"/>
      <c r="BR47" s="58"/>
      <c r="BS47" s="59"/>
      <c r="BT47" s="58"/>
      <c r="BU47" s="59"/>
      <c r="BV47" s="58"/>
      <c r="BW47" s="59"/>
      <c r="BX47" s="58"/>
      <c r="BY47" s="59"/>
      <c r="BZ47" s="58"/>
      <c r="CA47" s="59"/>
      <c r="CB47" s="58"/>
      <c r="CC47" s="59"/>
      <c r="CD47" s="58"/>
      <c r="CE47" s="59"/>
      <c r="CF47" s="58"/>
      <c r="CG47" s="59"/>
      <c r="CH47" s="58"/>
      <c r="CI47" s="59"/>
      <c r="CJ47" s="58"/>
      <c r="CK47" s="59"/>
      <c r="CL47" s="58"/>
      <c r="CM47" s="59"/>
      <c r="CN47" s="58"/>
      <c r="CO47" s="59"/>
      <c r="CP47" s="58"/>
      <c r="CQ47" s="59"/>
      <c r="CR47" s="58"/>
      <c r="CS47" s="59"/>
      <c r="CT47" s="58"/>
      <c r="CU47" s="59"/>
      <c r="CV47" s="58"/>
      <c r="CW47" s="59"/>
      <c r="CX47" s="58"/>
      <c r="CY47" s="59"/>
      <c r="CZ47" s="58"/>
      <c r="DA47" s="59"/>
      <c r="DB47" s="58"/>
      <c r="DC47" s="59"/>
      <c r="DD47" s="58"/>
    </row>
    <row r="48" spans="2:109" x14ac:dyDescent="0.2">
      <c r="B48" s="58"/>
      <c r="C48" s="59"/>
      <c r="D48" s="58"/>
      <c r="E48" s="59"/>
      <c r="F48" s="58"/>
      <c r="G48" s="59"/>
      <c r="H48" s="58"/>
      <c r="I48" s="59"/>
      <c r="J48" s="58"/>
      <c r="K48" s="59"/>
      <c r="L48" s="58"/>
      <c r="N48" s="58"/>
      <c r="O48" s="59"/>
      <c r="P48" s="58"/>
      <c r="Q48" s="59"/>
      <c r="R48" s="58"/>
      <c r="S48" s="59"/>
      <c r="T48" s="58"/>
      <c r="U48" s="59"/>
      <c r="V48" s="58"/>
      <c r="W48" s="59"/>
      <c r="X48" s="58"/>
      <c r="Y48" s="59"/>
      <c r="Z48" s="58"/>
      <c r="AA48" s="59"/>
      <c r="AB48" s="58"/>
      <c r="AC48" s="59"/>
      <c r="AD48" s="58"/>
      <c r="AE48" s="59"/>
      <c r="AF48" s="58"/>
      <c r="AG48" s="59"/>
      <c r="AH48" s="58"/>
      <c r="AI48" s="59"/>
      <c r="AJ48" s="58"/>
      <c r="AK48" s="59"/>
      <c r="AL48" s="58"/>
      <c r="AM48" s="59"/>
      <c r="AN48" s="58"/>
      <c r="AO48" s="59"/>
      <c r="AP48" s="58"/>
      <c r="AQ48" s="59"/>
      <c r="AR48" s="58"/>
      <c r="AS48" s="59"/>
      <c r="AT48" s="58"/>
      <c r="AU48" s="59"/>
      <c r="AV48" s="58"/>
      <c r="AW48" s="59"/>
      <c r="AX48" s="58"/>
      <c r="AY48" s="59"/>
      <c r="AZ48" s="58"/>
      <c r="BA48" s="59"/>
      <c r="BB48" s="58"/>
      <c r="BC48" s="59"/>
      <c r="BD48" s="58"/>
      <c r="BE48" s="59"/>
      <c r="BF48" s="58"/>
      <c r="BG48" s="59"/>
      <c r="BH48" s="58"/>
      <c r="BI48" s="59"/>
      <c r="BJ48" s="58"/>
      <c r="BK48" s="59"/>
      <c r="BL48" s="58"/>
      <c r="BM48" s="59"/>
      <c r="BN48" s="58"/>
      <c r="BO48" s="59"/>
      <c r="BP48" s="58"/>
      <c r="BQ48" s="59"/>
      <c r="BR48" s="58"/>
      <c r="BS48" s="59"/>
      <c r="BT48" s="58"/>
      <c r="BU48" s="59"/>
      <c r="BV48" s="58"/>
      <c r="BW48" s="59"/>
      <c r="BX48" s="58"/>
      <c r="BY48" s="59"/>
      <c r="BZ48" s="58"/>
      <c r="CA48" s="59"/>
      <c r="CB48" s="58"/>
      <c r="CC48" s="59"/>
      <c r="CD48" s="58"/>
      <c r="CE48" s="59"/>
      <c r="CF48" s="58"/>
      <c r="CG48" s="59"/>
      <c r="CH48" s="58"/>
      <c r="CI48" s="59"/>
      <c r="CJ48" s="58"/>
      <c r="CK48" s="59"/>
      <c r="CL48" s="58"/>
      <c r="CM48" s="59"/>
      <c r="CN48" s="58"/>
      <c r="CO48" s="59"/>
      <c r="CP48" s="58"/>
      <c r="CQ48" s="59"/>
      <c r="CR48" s="58"/>
      <c r="CS48" s="59"/>
      <c r="CT48" s="58"/>
      <c r="CU48" s="59"/>
      <c r="CV48" s="58"/>
      <c r="CW48" s="59"/>
      <c r="CX48" s="58"/>
      <c r="CY48" s="59"/>
      <c r="CZ48" s="58"/>
      <c r="DA48" s="59"/>
      <c r="DB48" s="58"/>
      <c r="DC48" s="59"/>
      <c r="DD48" s="58"/>
    </row>
    <row r="49" spans="2:108" x14ac:dyDescent="0.2">
      <c r="B49" s="58"/>
      <c r="C49" s="59"/>
      <c r="D49" s="58"/>
      <c r="E49" s="59"/>
      <c r="F49" s="58"/>
      <c r="G49" s="59"/>
      <c r="H49" s="58"/>
      <c r="I49" s="59"/>
      <c r="J49" s="58"/>
      <c r="K49" s="59"/>
      <c r="L49" s="58"/>
      <c r="N49" s="58"/>
      <c r="O49" s="59"/>
      <c r="P49" s="58"/>
      <c r="Q49" s="59"/>
      <c r="R49" s="58"/>
      <c r="S49" s="59"/>
      <c r="T49" s="58"/>
      <c r="U49" s="59"/>
      <c r="V49" s="58"/>
      <c r="W49" s="59"/>
      <c r="X49" s="58"/>
      <c r="Y49" s="59"/>
      <c r="Z49" s="58"/>
      <c r="AA49" s="59"/>
      <c r="AB49" s="58"/>
      <c r="AC49" s="59"/>
      <c r="AD49" s="58"/>
      <c r="AE49" s="59"/>
      <c r="AF49" s="58"/>
      <c r="AG49" s="59"/>
      <c r="AH49" s="58"/>
      <c r="AI49" s="59"/>
      <c r="AJ49" s="58"/>
      <c r="AK49" s="59"/>
      <c r="AL49" s="58"/>
      <c r="AM49" s="59"/>
      <c r="AN49" s="58"/>
      <c r="AO49" s="59"/>
      <c r="AP49" s="58"/>
      <c r="AQ49" s="59"/>
      <c r="AR49" s="58"/>
      <c r="AS49" s="59"/>
      <c r="AT49" s="58"/>
      <c r="AU49" s="59"/>
      <c r="AV49" s="58"/>
      <c r="AW49" s="59"/>
      <c r="AX49" s="58"/>
      <c r="AY49" s="59"/>
      <c r="AZ49" s="58"/>
      <c r="BA49" s="59"/>
      <c r="BB49" s="58"/>
      <c r="BC49" s="59"/>
      <c r="BD49" s="58"/>
      <c r="BE49" s="59"/>
      <c r="BF49" s="58"/>
      <c r="BG49" s="59"/>
      <c r="BH49" s="58"/>
      <c r="BI49" s="59"/>
      <c r="BJ49" s="58"/>
      <c r="BK49" s="59"/>
      <c r="BL49" s="58"/>
      <c r="BM49" s="59"/>
      <c r="BN49" s="58"/>
      <c r="BO49" s="59"/>
      <c r="BP49" s="58"/>
      <c r="BQ49" s="59"/>
      <c r="BR49" s="58"/>
      <c r="BS49" s="59"/>
      <c r="BT49" s="58"/>
      <c r="BU49" s="59"/>
      <c r="BV49" s="58"/>
      <c r="BW49" s="59"/>
      <c r="BX49" s="58"/>
      <c r="BY49" s="59"/>
      <c r="BZ49" s="58"/>
      <c r="CA49" s="59"/>
      <c r="CB49" s="58"/>
      <c r="CC49" s="59"/>
      <c r="CD49" s="58"/>
      <c r="CE49" s="59"/>
      <c r="CF49" s="58"/>
      <c r="CG49" s="59"/>
      <c r="CH49" s="58"/>
      <c r="CI49" s="59"/>
      <c r="CJ49" s="58"/>
      <c r="CK49" s="59"/>
      <c r="CL49" s="58"/>
      <c r="CM49" s="59"/>
      <c r="CN49" s="58"/>
      <c r="CO49" s="59"/>
      <c r="CP49" s="58"/>
      <c r="CQ49" s="59"/>
      <c r="CR49" s="58"/>
      <c r="CS49" s="59"/>
      <c r="CT49" s="58"/>
      <c r="CU49" s="59"/>
      <c r="CV49" s="58"/>
      <c r="CW49" s="59"/>
      <c r="CX49" s="58"/>
      <c r="CY49" s="59"/>
      <c r="CZ49" s="58"/>
      <c r="DA49" s="59"/>
      <c r="DB49" s="58"/>
      <c r="DC49" s="59"/>
      <c r="DD49" s="58"/>
    </row>
    <row r="50" spans="2:108" x14ac:dyDescent="0.2">
      <c r="B50" s="58"/>
      <c r="C50" s="59"/>
      <c r="D50" s="58"/>
      <c r="E50" s="59"/>
      <c r="F50" s="58"/>
      <c r="G50" s="59"/>
      <c r="H50" s="58"/>
      <c r="I50" s="59"/>
      <c r="J50" s="58"/>
      <c r="K50" s="59"/>
      <c r="L50" s="58"/>
      <c r="N50" s="58"/>
      <c r="O50" s="59"/>
      <c r="P50" s="58"/>
      <c r="Q50" s="59"/>
      <c r="R50" s="58"/>
      <c r="S50" s="59"/>
      <c r="T50" s="58"/>
      <c r="U50" s="59"/>
      <c r="V50" s="58"/>
      <c r="W50" s="59"/>
      <c r="X50" s="58"/>
      <c r="Y50" s="59"/>
      <c r="Z50" s="58"/>
      <c r="AA50" s="59"/>
      <c r="AB50" s="58"/>
      <c r="AC50" s="59"/>
      <c r="AD50" s="58"/>
      <c r="AE50" s="59"/>
      <c r="AF50" s="58"/>
      <c r="AG50" s="59"/>
      <c r="AH50" s="58"/>
      <c r="AI50" s="59"/>
      <c r="AJ50" s="58"/>
      <c r="AK50" s="59"/>
      <c r="AL50" s="58"/>
      <c r="AM50" s="59"/>
      <c r="AN50" s="58"/>
      <c r="AO50" s="59"/>
      <c r="AP50" s="58"/>
      <c r="AQ50" s="59"/>
      <c r="AR50" s="58"/>
      <c r="AS50" s="59"/>
      <c r="AT50" s="58"/>
      <c r="AU50" s="59"/>
      <c r="AV50" s="58"/>
      <c r="AW50" s="59"/>
      <c r="AX50" s="58"/>
      <c r="AY50" s="59"/>
      <c r="AZ50" s="58"/>
      <c r="BA50" s="59"/>
      <c r="BB50" s="58"/>
      <c r="BC50" s="59"/>
      <c r="BD50" s="58"/>
      <c r="BE50" s="59"/>
      <c r="BF50" s="58"/>
      <c r="BG50" s="59"/>
      <c r="BH50" s="58"/>
      <c r="BI50" s="59"/>
      <c r="BJ50" s="58"/>
      <c r="BK50" s="59"/>
      <c r="BL50" s="58"/>
      <c r="BM50" s="59"/>
      <c r="BN50" s="58"/>
      <c r="BO50" s="59"/>
      <c r="BP50" s="58"/>
      <c r="BQ50" s="59"/>
      <c r="BR50" s="58"/>
      <c r="BS50" s="59"/>
      <c r="BT50" s="58"/>
      <c r="BU50" s="59"/>
      <c r="BV50" s="58"/>
      <c r="BW50" s="59"/>
      <c r="BX50" s="58"/>
      <c r="BY50" s="59"/>
      <c r="BZ50" s="58"/>
      <c r="CA50" s="59"/>
      <c r="CB50" s="58"/>
      <c r="CC50" s="59"/>
      <c r="CD50" s="58"/>
      <c r="CE50" s="59"/>
      <c r="CF50" s="58"/>
      <c r="CG50" s="59"/>
      <c r="CH50" s="58"/>
      <c r="CI50" s="59"/>
      <c r="CJ50" s="58"/>
      <c r="CK50" s="59"/>
      <c r="CL50" s="58"/>
      <c r="CM50" s="59"/>
      <c r="CN50" s="58"/>
      <c r="CO50" s="59"/>
      <c r="CP50" s="58"/>
      <c r="CQ50" s="59"/>
      <c r="CR50" s="58"/>
      <c r="CS50" s="59"/>
      <c r="CT50" s="58"/>
      <c r="CU50" s="59"/>
      <c r="CV50" s="58"/>
      <c r="CW50" s="59"/>
      <c r="CX50" s="58"/>
      <c r="CY50" s="59"/>
      <c r="CZ50" s="58"/>
      <c r="DA50" s="59"/>
      <c r="DB50" s="58"/>
      <c r="DC50" s="59"/>
      <c r="DD50" s="58"/>
    </row>
    <row r="51" spans="2:108" x14ac:dyDescent="0.2">
      <c r="B51" s="58"/>
      <c r="C51" s="59"/>
      <c r="D51" s="58"/>
      <c r="E51" s="59"/>
      <c r="F51" s="58"/>
      <c r="G51" s="59"/>
      <c r="H51" s="58"/>
      <c r="I51" s="59"/>
      <c r="J51" s="58"/>
      <c r="K51" s="59"/>
      <c r="L51" s="58"/>
      <c r="N51" s="58"/>
      <c r="O51" s="59"/>
      <c r="P51" s="58"/>
      <c r="Q51" s="59"/>
      <c r="R51" s="58"/>
      <c r="S51" s="59"/>
      <c r="T51" s="58"/>
      <c r="U51" s="59"/>
      <c r="V51" s="58"/>
      <c r="W51" s="59"/>
      <c r="X51" s="58"/>
      <c r="Y51" s="59"/>
      <c r="Z51" s="58"/>
      <c r="AA51" s="59"/>
      <c r="AB51" s="58"/>
      <c r="AC51" s="59"/>
      <c r="AD51" s="58"/>
      <c r="AE51" s="59"/>
      <c r="AF51" s="58"/>
      <c r="AG51" s="59"/>
      <c r="AH51" s="58"/>
      <c r="AI51" s="59"/>
      <c r="AJ51" s="58"/>
      <c r="AK51" s="59"/>
      <c r="AL51" s="58"/>
      <c r="AM51" s="59"/>
      <c r="AN51" s="58"/>
      <c r="AO51" s="59"/>
      <c r="AP51" s="58"/>
      <c r="AQ51" s="59"/>
      <c r="AR51" s="58"/>
      <c r="AS51" s="59"/>
      <c r="AT51" s="58"/>
      <c r="AU51" s="59"/>
      <c r="AV51" s="58"/>
      <c r="AW51" s="59"/>
      <c r="AX51" s="58"/>
      <c r="AY51" s="59"/>
      <c r="AZ51" s="58"/>
      <c r="BA51" s="59"/>
      <c r="BB51" s="58"/>
      <c r="BC51" s="59"/>
      <c r="BD51" s="58"/>
      <c r="BE51" s="59"/>
      <c r="BF51" s="58"/>
      <c r="BG51" s="59"/>
      <c r="BH51" s="58"/>
      <c r="BI51" s="59"/>
      <c r="BJ51" s="58"/>
      <c r="BK51" s="59"/>
      <c r="BL51" s="58"/>
      <c r="BM51" s="59"/>
      <c r="BN51" s="58"/>
      <c r="BO51" s="59"/>
      <c r="BP51" s="58"/>
      <c r="BQ51" s="59"/>
      <c r="BR51" s="58"/>
      <c r="BS51" s="59"/>
      <c r="BT51" s="58"/>
      <c r="BU51" s="59"/>
      <c r="BV51" s="58"/>
      <c r="BW51" s="59"/>
      <c r="BX51" s="58"/>
      <c r="BY51" s="59"/>
      <c r="BZ51" s="58"/>
      <c r="CA51" s="59"/>
      <c r="CB51" s="58"/>
      <c r="CC51" s="59"/>
      <c r="CD51" s="58"/>
      <c r="CE51" s="59"/>
      <c r="CF51" s="58"/>
      <c r="CG51" s="59"/>
      <c r="CH51" s="58"/>
      <c r="CI51" s="59"/>
      <c r="CJ51" s="58"/>
      <c r="CK51" s="59"/>
      <c r="CL51" s="58"/>
      <c r="CM51" s="59"/>
      <c r="CN51" s="58"/>
      <c r="CO51" s="59"/>
      <c r="CP51" s="58"/>
      <c r="CQ51" s="59"/>
      <c r="CR51" s="58"/>
      <c r="CS51" s="59"/>
      <c r="CT51" s="58"/>
      <c r="CU51" s="59"/>
      <c r="CV51" s="58"/>
      <c r="CW51" s="59"/>
      <c r="CX51" s="58"/>
      <c r="CY51" s="59"/>
      <c r="CZ51" s="58"/>
      <c r="DA51" s="59"/>
      <c r="DB51" s="58"/>
      <c r="DC51" s="59"/>
      <c r="DD51" s="58"/>
    </row>
    <row r="52" spans="2:108" x14ac:dyDescent="0.2">
      <c r="B52" s="58"/>
      <c r="C52" s="59"/>
      <c r="D52" s="58"/>
      <c r="E52" s="59"/>
      <c r="F52" s="58"/>
      <c r="G52" s="59"/>
      <c r="H52" s="58"/>
      <c r="I52" s="59"/>
      <c r="J52" s="58"/>
      <c r="K52" s="59"/>
      <c r="L52" s="58"/>
      <c r="N52" s="58"/>
      <c r="O52" s="59"/>
      <c r="P52" s="58"/>
      <c r="Q52" s="59"/>
      <c r="R52" s="58"/>
      <c r="S52" s="59"/>
      <c r="T52" s="58"/>
      <c r="U52" s="59"/>
      <c r="V52" s="58"/>
      <c r="W52" s="59"/>
      <c r="X52" s="58"/>
      <c r="Y52" s="59"/>
      <c r="Z52" s="58"/>
      <c r="AA52" s="59"/>
      <c r="AB52" s="58"/>
      <c r="AC52" s="59"/>
      <c r="AD52" s="58"/>
      <c r="AE52" s="59"/>
      <c r="AF52" s="58"/>
      <c r="AG52" s="59"/>
      <c r="AH52" s="58"/>
      <c r="AI52" s="59"/>
      <c r="AJ52" s="58"/>
      <c r="AK52" s="59"/>
      <c r="AL52" s="58"/>
      <c r="AM52" s="59"/>
      <c r="AN52" s="58"/>
      <c r="AO52" s="59"/>
      <c r="AP52" s="58"/>
      <c r="AQ52" s="59"/>
      <c r="AR52" s="58"/>
      <c r="AS52" s="59"/>
      <c r="AT52" s="58"/>
      <c r="AU52" s="59"/>
      <c r="AV52" s="58"/>
      <c r="AW52" s="59"/>
      <c r="AX52" s="58"/>
      <c r="AY52" s="59"/>
      <c r="AZ52" s="58"/>
      <c r="BA52" s="59"/>
      <c r="BB52" s="58"/>
      <c r="BC52" s="59"/>
      <c r="BD52" s="58"/>
      <c r="BE52" s="59"/>
      <c r="BF52" s="58"/>
      <c r="BG52" s="59"/>
      <c r="BH52" s="58"/>
      <c r="BI52" s="59"/>
      <c r="BJ52" s="58"/>
      <c r="BK52" s="59"/>
      <c r="BL52" s="58"/>
      <c r="BM52" s="59"/>
      <c r="BN52" s="58"/>
      <c r="BO52" s="59"/>
      <c r="BP52" s="58"/>
      <c r="BQ52" s="59"/>
      <c r="BR52" s="58"/>
      <c r="BS52" s="59"/>
      <c r="BT52" s="58"/>
      <c r="BU52" s="59"/>
      <c r="BV52" s="58"/>
      <c r="BW52" s="59"/>
      <c r="BX52" s="58"/>
      <c r="BY52" s="59"/>
      <c r="BZ52" s="58"/>
      <c r="CA52" s="59"/>
      <c r="CB52" s="58"/>
      <c r="CC52" s="59"/>
      <c r="CD52" s="58"/>
      <c r="CE52" s="59"/>
      <c r="CF52" s="58"/>
      <c r="CG52" s="59"/>
      <c r="CH52" s="58"/>
      <c r="CI52" s="59"/>
      <c r="CJ52" s="58"/>
      <c r="CK52" s="59"/>
      <c r="CL52" s="58"/>
      <c r="CM52" s="59"/>
      <c r="CN52" s="58"/>
      <c r="CO52" s="59"/>
      <c r="CP52" s="58"/>
      <c r="CQ52" s="59"/>
      <c r="CR52" s="58"/>
      <c r="CS52" s="59"/>
      <c r="CT52" s="58"/>
      <c r="CU52" s="59"/>
      <c r="CV52" s="58"/>
      <c r="CW52" s="59"/>
      <c r="CX52" s="58"/>
      <c r="CY52" s="59"/>
      <c r="CZ52" s="58"/>
      <c r="DA52" s="59"/>
      <c r="DB52" s="58"/>
      <c r="DC52" s="59"/>
      <c r="DD52" s="58"/>
    </row>
    <row r="53" spans="2:108" x14ac:dyDescent="0.2">
      <c r="B53" s="58"/>
      <c r="C53" s="59"/>
      <c r="D53" s="58"/>
      <c r="E53" s="59"/>
      <c r="F53" s="58"/>
      <c r="G53" s="59"/>
      <c r="H53" s="58"/>
      <c r="I53" s="59"/>
      <c r="J53" s="58"/>
      <c r="K53" s="59"/>
      <c r="L53" s="58"/>
      <c r="N53" s="58"/>
      <c r="O53" s="59"/>
      <c r="P53" s="58"/>
      <c r="Q53" s="59"/>
      <c r="R53" s="58"/>
      <c r="S53" s="59"/>
      <c r="T53" s="58"/>
      <c r="U53" s="59"/>
      <c r="V53" s="58"/>
      <c r="W53" s="59"/>
      <c r="X53" s="58"/>
      <c r="Y53" s="59"/>
      <c r="Z53" s="58"/>
      <c r="AA53" s="59"/>
      <c r="AB53" s="58"/>
      <c r="AC53" s="59"/>
      <c r="AD53" s="58"/>
      <c r="AE53" s="59"/>
      <c r="AF53" s="58"/>
      <c r="AG53" s="59"/>
      <c r="AH53" s="58"/>
      <c r="AI53" s="59"/>
      <c r="AJ53" s="58"/>
      <c r="AK53" s="59"/>
      <c r="AL53" s="58"/>
      <c r="AM53" s="59"/>
      <c r="AN53" s="58"/>
      <c r="AO53" s="59"/>
      <c r="AP53" s="58"/>
      <c r="AQ53" s="59"/>
      <c r="AR53" s="58"/>
      <c r="AS53" s="59"/>
      <c r="AT53" s="58"/>
      <c r="AU53" s="59"/>
      <c r="AV53" s="58"/>
      <c r="AW53" s="59"/>
      <c r="AX53" s="58"/>
      <c r="AY53" s="59"/>
      <c r="AZ53" s="58"/>
      <c r="BA53" s="59"/>
      <c r="BB53" s="58"/>
      <c r="BC53" s="59"/>
      <c r="BD53" s="58"/>
      <c r="BE53" s="59"/>
      <c r="BF53" s="58"/>
      <c r="BG53" s="59"/>
      <c r="BH53" s="58"/>
      <c r="BI53" s="59"/>
      <c r="BJ53" s="58"/>
      <c r="BK53" s="59"/>
      <c r="BL53" s="58"/>
      <c r="BM53" s="59"/>
      <c r="BN53" s="58"/>
      <c r="BO53" s="59"/>
      <c r="BP53" s="58"/>
      <c r="BQ53" s="59"/>
      <c r="BR53" s="58"/>
      <c r="BS53" s="59"/>
      <c r="BT53" s="58"/>
      <c r="BU53" s="59"/>
      <c r="BV53" s="58"/>
      <c r="BW53" s="59"/>
      <c r="BX53" s="58"/>
      <c r="BY53" s="59"/>
      <c r="BZ53" s="58"/>
      <c r="CA53" s="59"/>
      <c r="CB53" s="58"/>
      <c r="CC53" s="59"/>
      <c r="CD53" s="58"/>
      <c r="CE53" s="59"/>
      <c r="CF53" s="58"/>
      <c r="CG53" s="59"/>
      <c r="CH53" s="58"/>
      <c r="CI53" s="59"/>
      <c r="CJ53" s="58"/>
      <c r="CK53" s="59"/>
      <c r="CL53" s="58"/>
      <c r="CM53" s="59"/>
      <c r="CN53" s="58"/>
      <c r="CO53" s="59"/>
      <c r="CP53" s="58"/>
      <c r="CQ53" s="59"/>
      <c r="CR53" s="58"/>
      <c r="CS53" s="59"/>
      <c r="CT53" s="58"/>
      <c r="CU53" s="59"/>
      <c r="CV53" s="58"/>
      <c r="CW53" s="59"/>
      <c r="CX53" s="58"/>
      <c r="CY53" s="59"/>
      <c r="CZ53" s="58"/>
      <c r="DA53" s="59"/>
      <c r="DB53" s="58"/>
      <c r="DC53" s="59"/>
      <c r="DD53" s="58"/>
    </row>
    <row r="54" spans="2:108" x14ac:dyDescent="0.2">
      <c r="B54" s="58"/>
      <c r="C54" s="59"/>
      <c r="D54" s="58"/>
      <c r="E54" s="59"/>
      <c r="F54" s="58"/>
      <c r="G54" s="59"/>
      <c r="H54" s="58"/>
      <c r="I54" s="59"/>
      <c r="J54" s="58"/>
      <c r="K54" s="59"/>
      <c r="L54" s="58"/>
      <c r="N54" s="58"/>
      <c r="O54" s="59"/>
      <c r="P54" s="58"/>
      <c r="Q54" s="59"/>
      <c r="R54" s="58"/>
      <c r="S54" s="59"/>
      <c r="T54" s="58"/>
      <c r="U54" s="59"/>
      <c r="V54" s="58"/>
      <c r="W54" s="59"/>
      <c r="X54" s="58"/>
      <c r="Y54" s="59"/>
      <c r="Z54" s="58"/>
      <c r="AA54" s="59"/>
      <c r="AB54" s="58"/>
      <c r="AC54" s="59"/>
      <c r="AD54" s="58"/>
      <c r="AE54" s="59"/>
      <c r="AF54" s="58"/>
      <c r="AG54" s="59"/>
      <c r="AH54" s="58"/>
      <c r="AI54" s="59"/>
      <c r="AJ54" s="58"/>
      <c r="AK54" s="59"/>
      <c r="AL54" s="58"/>
      <c r="AM54" s="59"/>
      <c r="AN54" s="58"/>
      <c r="AO54" s="59"/>
      <c r="AP54" s="58"/>
      <c r="AQ54" s="59"/>
      <c r="AR54" s="58"/>
      <c r="AS54" s="59"/>
      <c r="AT54" s="58"/>
      <c r="AU54" s="59"/>
      <c r="AV54" s="58"/>
      <c r="AW54" s="59"/>
      <c r="AX54" s="58"/>
      <c r="AY54" s="59"/>
      <c r="AZ54" s="58"/>
      <c r="BA54" s="59"/>
      <c r="BB54" s="58"/>
      <c r="BC54" s="59"/>
      <c r="BD54" s="58"/>
      <c r="BE54" s="59"/>
      <c r="BF54" s="58"/>
      <c r="BG54" s="59"/>
      <c r="BH54" s="58"/>
      <c r="BI54" s="59"/>
      <c r="BJ54" s="58"/>
      <c r="BK54" s="59"/>
      <c r="BL54" s="58"/>
      <c r="BM54" s="59"/>
      <c r="BN54" s="58"/>
      <c r="BO54" s="59"/>
      <c r="BP54" s="58"/>
      <c r="BQ54" s="59"/>
      <c r="BR54" s="58"/>
      <c r="BS54" s="59"/>
      <c r="BT54" s="58"/>
      <c r="BU54" s="59"/>
      <c r="BV54" s="58"/>
      <c r="BW54" s="59"/>
      <c r="BX54" s="58"/>
      <c r="BY54" s="59"/>
      <c r="BZ54" s="58"/>
      <c r="CA54" s="59"/>
      <c r="CB54" s="58"/>
      <c r="CC54" s="59"/>
      <c r="CD54" s="58"/>
      <c r="CE54" s="59"/>
      <c r="CF54" s="58"/>
      <c r="CG54" s="59"/>
      <c r="CH54" s="58"/>
      <c r="CI54" s="59"/>
      <c r="CJ54" s="58"/>
      <c r="CK54" s="59"/>
      <c r="CL54" s="58"/>
      <c r="CM54" s="59"/>
      <c r="CN54" s="58"/>
      <c r="CO54" s="59"/>
      <c r="CP54" s="58"/>
      <c r="CQ54" s="59"/>
      <c r="CR54" s="58"/>
      <c r="CS54" s="59"/>
      <c r="CT54" s="58"/>
      <c r="CU54" s="59"/>
      <c r="CV54" s="58"/>
      <c r="CW54" s="59"/>
      <c r="CX54" s="58"/>
      <c r="CY54" s="59"/>
      <c r="CZ54" s="58"/>
      <c r="DA54" s="59"/>
      <c r="DB54" s="58"/>
      <c r="DC54" s="59"/>
      <c r="DD54" s="58"/>
    </row>
    <row r="55" spans="2:108" x14ac:dyDescent="0.2">
      <c r="B55" s="58"/>
      <c r="C55" s="59"/>
      <c r="D55" s="58"/>
      <c r="E55" s="59"/>
      <c r="F55" s="58"/>
      <c r="G55" s="59"/>
      <c r="H55" s="58"/>
      <c r="I55" s="59"/>
      <c r="J55" s="58"/>
      <c r="K55" s="59"/>
      <c r="L55" s="58"/>
      <c r="N55" s="58"/>
      <c r="O55" s="59"/>
      <c r="P55" s="58"/>
      <c r="Q55" s="59"/>
      <c r="R55" s="58"/>
      <c r="S55" s="59"/>
      <c r="T55" s="58"/>
      <c r="U55" s="59"/>
      <c r="V55" s="58"/>
      <c r="W55" s="59"/>
      <c r="X55" s="58"/>
      <c r="Y55" s="59"/>
      <c r="Z55" s="58"/>
      <c r="AA55" s="59"/>
      <c r="AB55" s="58"/>
      <c r="AC55" s="59"/>
      <c r="AD55" s="58"/>
      <c r="AE55" s="59"/>
      <c r="AF55" s="58"/>
      <c r="AG55" s="59"/>
      <c r="AH55" s="58"/>
      <c r="AI55" s="59"/>
      <c r="AJ55" s="58"/>
      <c r="AK55" s="59"/>
      <c r="AL55" s="58"/>
      <c r="AM55" s="59"/>
      <c r="AN55" s="58"/>
      <c r="AO55" s="59"/>
      <c r="AP55" s="58"/>
      <c r="AQ55" s="59"/>
      <c r="AR55" s="58"/>
      <c r="AS55" s="59"/>
      <c r="AT55" s="58"/>
      <c r="AU55" s="59"/>
      <c r="AV55" s="58"/>
      <c r="AW55" s="59"/>
      <c r="AX55" s="58"/>
      <c r="AY55" s="59"/>
      <c r="AZ55" s="58"/>
      <c r="BA55" s="59"/>
      <c r="BB55" s="58"/>
      <c r="BC55" s="59"/>
      <c r="BD55" s="58"/>
      <c r="BE55" s="59"/>
      <c r="BF55" s="58"/>
      <c r="BG55" s="59"/>
      <c r="BH55" s="58"/>
      <c r="BI55" s="59"/>
      <c r="BJ55" s="58"/>
      <c r="BK55" s="59"/>
      <c r="BL55" s="58"/>
      <c r="BM55" s="59"/>
      <c r="BN55" s="58"/>
      <c r="BO55" s="59"/>
      <c r="BP55" s="58"/>
      <c r="BQ55" s="59"/>
      <c r="BR55" s="58"/>
      <c r="BS55" s="59"/>
      <c r="BT55" s="58"/>
      <c r="BU55" s="59"/>
      <c r="BV55" s="58"/>
      <c r="BW55" s="59"/>
      <c r="BX55" s="58"/>
      <c r="BY55" s="59"/>
      <c r="BZ55" s="58"/>
      <c r="CA55" s="59"/>
      <c r="CB55" s="58"/>
      <c r="CC55" s="59"/>
      <c r="CD55" s="58"/>
      <c r="CE55" s="59"/>
      <c r="CF55" s="58"/>
      <c r="CG55" s="59"/>
      <c r="CH55" s="58"/>
      <c r="CI55" s="59"/>
      <c r="CJ55" s="58"/>
      <c r="CK55" s="59"/>
      <c r="CL55" s="58"/>
      <c r="CM55" s="59"/>
      <c r="CN55" s="58"/>
      <c r="CO55" s="59"/>
      <c r="CP55" s="58"/>
      <c r="CQ55" s="59"/>
      <c r="CR55" s="58"/>
      <c r="CS55" s="59"/>
      <c r="CT55" s="58"/>
      <c r="CU55" s="59"/>
      <c r="CV55" s="58"/>
      <c r="CW55" s="59"/>
      <c r="CX55" s="58"/>
      <c r="CY55" s="59"/>
      <c r="CZ55" s="58"/>
      <c r="DA55" s="59"/>
      <c r="DB55" s="58"/>
      <c r="DC55" s="59"/>
      <c r="DD55" s="58"/>
    </row>
    <row r="56" spans="2:108" x14ac:dyDescent="0.2">
      <c r="B56" s="58"/>
      <c r="C56" s="59"/>
      <c r="D56" s="58"/>
      <c r="E56" s="59"/>
      <c r="F56" s="58"/>
      <c r="G56" s="59"/>
      <c r="H56" s="58"/>
      <c r="I56" s="59"/>
      <c r="J56" s="58"/>
      <c r="K56" s="59"/>
      <c r="L56" s="58"/>
      <c r="N56" s="58"/>
      <c r="O56" s="59"/>
      <c r="P56" s="58"/>
      <c r="Q56" s="59"/>
      <c r="R56" s="58"/>
      <c r="S56" s="59"/>
      <c r="T56" s="58"/>
      <c r="U56" s="59"/>
      <c r="V56" s="58"/>
      <c r="W56" s="59"/>
      <c r="X56" s="58"/>
      <c r="Y56" s="59"/>
      <c r="Z56" s="58"/>
      <c r="AA56" s="59"/>
      <c r="AB56" s="58"/>
      <c r="AC56" s="59"/>
      <c r="AD56" s="58"/>
      <c r="AE56" s="59"/>
      <c r="AF56" s="58"/>
      <c r="AG56" s="59"/>
      <c r="AH56" s="58"/>
      <c r="AI56" s="59"/>
      <c r="AJ56" s="58"/>
      <c r="AK56" s="59"/>
      <c r="AL56" s="58"/>
      <c r="AM56" s="59"/>
      <c r="AN56" s="58"/>
      <c r="AO56" s="59"/>
      <c r="AP56" s="58"/>
      <c r="AQ56" s="59"/>
      <c r="AR56" s="58"/>
      <c r="AS56" s="59"/>
      <c r="AT56" s="58"/>
      <c r="AU56" s="59"/>
      <c r="AV56" s="58"/>
      <c r="AW56" s="59"/>
      <c r="AX56" s="58"/>
      <c r="AY56" s="59"/>
      <c r="AZ56" s="58"/>
      <c r="BA56" s="59"/>
      <c r="BB56" s="58"/>
      <c r="BC56" s="59"/>
      <c r="BD56" s="58"/>
      <c r="BE56" s="59"/>
      <c r="BF56" s="58"/>
      <c r="BG56" s="59"/>
      <c r="BH56" s="58"/>
      <c r="BI56" s="59"/>
      <c r="BJ56" s="58"/>
      <c r="BK56" s="59"/>
      <c r="BL56" s="58"/>
      <c r="BM56" s="59"/>
      <c r="BN56" s="58"/>
      <c r="BO56" s="59"/>
      <c r="BP56" s="58"/>
      <c r="BQ56" s="59"/>
      <c r="BR56" s="58"/>
      <c r="BS56" s="59"/>
      <c r="BT56" s="58"/>
      <c r="BU56" s="59"/>
      <c r="BV56" s="58"/>
      <c r="BW56" s="59"/>
      <c r="BX56" s="58"/>
      <c r="BY56" s="59"/>
      <c r="BZ56" s="58"/>
      <c r="CA56" s="59"/>
      <c r="CB56" s="58"/>
      <c r="CC56" s="59"/>
      <c r="CD56" s="58"/>
      <c r="CE56" s="59"/>
      <c r="CF56" s="58"/>
      <c r="CG56" s="59"/>
      <c r="CH56" s="58"/>
      <c r="CI56" s="59"/>
      <c r="CJ56" s="58"/>
      <c r="CK56" s="59"/>
      <c r="CL56" s="58"/>
      <c r="CM56" s="59"/>
      <c r="CN56" s="58"/>
      <c r="CO56" s="59"/>
      <c r="CP56" s="58"/>
      <c r="CQ56" s="59"/>
      <c r="CR56" s="58"/>
      <c r="CS56" s="59"/>
      <c r="CT56" s="58"/>
      <c r="CU56" s="59"/>
      <c r="CV56" s="58"/>
      <c r="CW56" s="59"/>
      <c r="CX56" s="58"/>
      <c r="CY56" s="59"/>
      <c r="CZ56" s="58"/>
      <c r="DA56" s="59"/>
      <c r="DB56" s="58"/>
      <c r="DC56" s="59"/>
      <c r="DD56" s="58"/>
    </row>
    <row r="57" spans="2:108" x14ac:dyDescent="0.2">
      <c r="B57" s="58"/>
      <c r="C57" s="59"/>
      <c r="D57" s="58"/>
      <c r="E57" s="59"/>
      <c r="F57" s="58"/>
      <c r="G57" s="59"/>
      <c r="H57" s="58"/>
      <c r="I57" s="59"/>
      <c r="J57" s="58"/>
      <c r="K57" s="59"/>
      <c r="L57" s="58"/>
      <c r="N57" s="58"/>
      <c r="O57" s="59"/>
      <c r="P57" s="58"/>
      <c r="Q57" s="59"/>
      <c r="R57" s="58"/>
      <c r="S57" s="59"/>
      <c r="T57" s="58"/>
      <c r="U57" s="59"/>
      <c r="V57" s="58"/>
      <c r="W57" s="59"/>
      <c r="X57" s="58"/>
      <c r="Y57" s="59"/>
      <c r="Z57" s="58"/>
      <c r="AA57" s="59"/>
      <c r="AB57" s="58"/>
      <c r="AC57" s="59"/>
      <c r="AD57" s="58"/>
      <c r="AE57" s="59"/>
      <c r="AF57" s="58"/>
      <c r="AG57" s="59"/>
      <c r="AH57" s="58"/>
      <c r="AI57" s="59"/>
      <c r="AJ57" s="58"/>
      <c r="AK57" s="59"/>
      <c r="AL57" s="58"/>
      <c r="AM57" s="59"/>
      <c r="AN57" s="58"/>
      <c r="AO57" s="59"/>
      <c r="AP57" s="58"/>
      <c r="AQ57" s="59"/>
      <c r="AR57" s="58"/>
      <c r="AS57" s="59"/>
      <c r="AT57" s="58"/>
      <c r="AU57" s="59"/>
      <c r="AV57" s="58"/>
      <c r="AW57" s="59"/>
      <c r="AX57" s="58"/>
      <c r="AY57" s="59"/>
      <c r="AZ57" s="58"/>
      <c r="BA57" s="59"/>
      <c r="BB57" s="58"/>
      <c r="BC57" s="59"/>
      <c r="BD57" s="58"/>
      <c r="BE57" s="59"/>
      <c r="BF57" s="58"/>
      <c r="BG57" s="59"/>
      <c r="BH57" s="58"/>
      <c r="BI57" s="59"/>
      <c r="BJ57" s="58"/>
      <c r="BK57" s="59"/>
      <c r="BL57" s="58"/>
      <c r="BM57" s="59"/>
      <c r="BN57" s="58"/>
      <c r="BO57" s="59"/>
      <c r="BP57" s="58"/>
      <c r="BQ57" s="59"/>
      <c r="BR57" s="58"/>
      <c r="BS57" s="59"/>
      <c r="BT57" s="58"/>
      <c r="BU57" s="59"/>
      <c r="BV57" s="58"/>
      <c r="BW57" s="59"/>
      <c r="BX57" s="58"/>
      <c r="BY57" s="59"/>
      <c r="BZ57" s="58"/>
      <c r="CA57" s="59"/>
      <c r="CB57" s="58"/>
      <c r="CC57" s="59"/>
      <c r="CD57" s="58"/>
      <c r="CE57" s="59"/>
      <c r="CF57" s="58"/>
      <c r="CG57" s="59"/>
      <c r="CH57" s="58"/>
      <c r="CI57" s="59"/>
      <c r="CJ57" s="58"/>
      <c r="CK57" s="59"/>
      <c r="CL57" s="58"/>
      <c r="CM57" s="59"/>
      <c r="CN57" s="58"/>
      <c r="CO57" s="59"/>
      <c r="CP57" s="58"/>
      <c r="CQ57" s="59"/>
      <c r="CR57" s="58"/>
      <c r="CS57" s="59"/>
      <c r="CT57" s="58"/>
      <c r="CU57" s="59"/>
      <c r="CV57" s="58"/>
      <c r="CW57" s="59"/>
      <c r="CX57" s="58"/>
      <c r="CY57" s="59"/>
      <c r="CZ57" s="58"/>
      <c r="DA57" s="59"/>
      <c r="DB57" s="58"/>
      <c r="DC57" s="59"/>
      <c r="DD57" s="58"/>
    </row>
    <row r="58" spans="2:108" x14ac:dyDescent="0.2">
      <c r="B58" s="58"/>
      <c r="C58" s="59"/>
      <c r="D58" s="58"/>
      <c r="E58" s="59"/>
      <c r="F58" s="58"/>
      <c r="G58" s="59"/>
      <c r="H58" s="58"/>
      <c r="I58" s="59"/>
      <c r="J58" s="58"/>
      <c r="K58" s="59"/>
      <c r="L58" s="58"/>
      <c r="N58" s="58"/>
      <c r="O58" s="59"/>
      <c r="P58" s="58"/>
      <c r="Q58" s="59"/>
      <c r="R58" s="58"/>
      <c r="S58" s="59"/>
      <c r="T58" s="58"/>
      <c r="U58" s="59"/>
      <c r="V58" s="58"/>
      <c r="W58" s="59"/>
      <c r="X58" s="58"/>
      <c r="Y58" s="59"/>
      <c r="Z58" s="58"/>
      <c r="AA58" s="59"/>
      <c r="AB58" s="58"/>
      <c r="AC58" s="59"/>
      <c r="AD58" s="58"/>
      <c r="AE58" s="59"/>
      <c r="AF58" s="58"/>
      <c r="AG58" s="59"/>
      <c r="AH58" s="58"/>
      <c r="AI58" s="59"/>
      <c r="AJ58" s="58"/>
      <c r="AK58" s="59"/>
      <c r="AL58" s="58"/>
      <c r="AM58" s="59"/>
      <c r="AN58" s="58"/>
      <c r="AO58" s="59"/>
      <c r="AP58" s="58"/>
      <c r="AQ58" s="59"/>
      <c r="AR58" s="58"/>
      <c r="AS58" s="59"/>
      <c r="AT58" s="58"/>
      <c r="AU58" s="59"/>
      <c r="AV58" s="58"/>
      <c r="AW58" s="59"/>
      <c r="AX58" s="58"/>
      <c r="AY58" s="59"/>
      <c r="AZ58" s="58"/>
      <c r="BA58" s="59"/>
      <c r="BB58" s="58"/>
      <c r="BC58" s="59"/>
      <c r="BD58" s="58"/>
      <c r="BE58" s="59"/>
      <c r="BF58" s="58"/>
      <c r="BG58" s="59"/>
      <c r="BH58" s="58"/>
      <c r="BI58" s="59"/>
      <c r="BJ58" s="58"/>
      <c r="BK58" s="59"/>
      <c r="BL58" s="58"/>
      <c r="BM58" s="59"/>
      <c r="BN58" s="58"/>
      <c r="BO58" s="59"/>
      <c r="BP58" s="58"/>
      <c r="BQ58" s="59"/>
      <c r="BR58" s="58"/>
      <c r="BS58" s="59"/>
      <c r="BT58" s="58"/>
      <c r="BU58" s="59"/>
      <c r="BV58" s="58"/>
      <c r="BW58" s="59"/>
      <c r="BX58" s="58"/>
      <c r="BY58" s="59"/>
      <c r="BZ58" s="58"/>
      <c r="CA58" s="59"/>
      <c r="CB58" s="58"/>
      <c r="CC58" s="59"/>
      <c r="CD58" s="58"/>
      <c r="CE58" s="59"/>
      <c r="CF58" s="58"/>
      <c r="CG58" s="59"/>
      <c r="CH58" s="58"/>
      <c r="CI58" s="59"/>
      <c r="CJ58" s="58"/>
      <c r="CK58" s="59"/>
      <c r="CL58" s="58"/>
      <c r="CM58" s="59"/>
      <c r="CN58" s="58"/>
      <c r="CO58" s="59"/>
      <c r="CP58" s="58"/>
      <c r="CQ58" s="59"/>
      <c r="CR58" s="58"/>
      <c r="CS58" s="59"/>
      <c r="CT58" s="58"/>
      <c r="CU58" s="59"/>
      <c r="CV58" s="58"/>
      <c r="CW58" s="59"/>
      <c r="CX58" s="58"/>
      <c r="CY58" s="59"/>
      <c r="CZ58" s="58"/>
      <c r="DA58" s="59"/>
      <c r="DB58" s="58"/>
      <c r="DC58" s="59"/>
      <c r="DD58" s="58"/>
    </row>
    <row r="59" spans="2:108" x14ac:dyDescent="0.2">
      <c r="B59" s="58"/>
      <c r="C59" s="59"/>
      <c r="D59" s="58"/>
      <c r="E59" s="59"/>
      <c r="F59" s="58"/>
      <c r="G59" s="59"/>
      <c r="H59" s="58"/>
      <c r="I59" s="59"/>
      <c r="J59" s="58"/>
      <c r="K59" s="59"/>
      <c r="L59" s="58"/>
      <c r="N59" s="58"/>
      <c r="O59" s="59"/>
      <c r="P59" s="58"/>
      <c r="Q59" s="59"/>
      <c r="R59" s="58"/>
      <c r="S59" s="59"/>
      <c r="T59" s="58"/>
      <c r="U59" s="59"/>
      <c r="V59" s="58"/>
      <c r="W59" s="59"/>
      <c r="X59" s="58"/>
      <c r="Y59" s="59"/>
      <c r="Z59" s="58"/>
      <c r="AA59" s="59"/>
      <c r="AB59" s="58"/>
      <c r="AC59" s="59"/>
      <c r="AD59" s="58"/>
      <c r="AE59" s="59"/>
      <c r="AF59" s="58"/>
      <c r="AG59" s="59"/>
      <c r="AH59" s="58"/>
      <c r="AI59" s="59"/>
      <c r="AJ59" s="58"/>
      <c r="AK59" s="59"/>
      <c r="AL59" s="58"/>
      <c r="AM59" s="59"/>
      <c r="AN59" s="58"/>
      <c r="AO59" s="59"/>
      <c r="AP59" s="58"/>
      <c r="AQ59" s="59"/>
      <c r="AR59" s="58"/>
      <c r="AS59" s="59"/>
      <c r="AT59" s="58"/>
      <c r="AU59" s="59"/>
      <c r="AV59" s="58"/>
      <c r="AW59" s="59"/>
      <c r="AX59" s="58"/>
      <c r="AY59" s="59"/>
      <c r="AZ59" s="58"/>
      <c r="BA59" s="59"/>
      <c r="BB59" s="58"/>
      <c r="BC59" s="59"/>
      <c r="BD59" s="58"/>
      <c r="BE59" s="59"/>
      <c r="BF59" s="58"/>
      <c r="BG59" s="59"/>
      <c r="BH59" s="58"/>
      <c r="BI59" s="59"/>
      <c r="BJ59" s="58"/>
      <c r="BK59" s="59"/>
      <c r="BL59" s="58"/>
      <c r="BM59" s="59"/>
      <c r="BN59" s="58"/>
      <c r="BO59" s="59"/>
      <c r="BP59" s="58"/>
      <c r="BQ59" s="59"/>
      <c r="BR59" s="58"/>
      <c r="BS59" s="59"/>
      <c r="BT59" s="58"/>
      <c r="BU59" s="59"/>
      <c r="BV59" s="58"/>
      <c r="BW59" s="59"/>
      <c r="BX59" s="58"/>
      <c r="BY59" s="59"/>
      <c r="BZ59" s="58"/>
      <c r="CA59" s="59"/>
      <c r="CB59" s="58"/>
      <c r="CC59" s="59"/>
      <c r="CD59" s="58"/>
      <c r="CE59" s="59"/>
      <c r="CF59" s="58"/>
      <c r="CG59" s="59"/>
      <c r="CH59" s="58"/>
      <c r="CI59" s="59"/>
      <c r="CJ59" s="58"/>
      <c r="CK59" s="59"/>
      <c r="CL59" s="58"/>
      <c r="CM59" s="59"/>
      <c r="CN59" s="58"/>
      <c r="CO59" s="59"/>
      <c r="CP59" s="58"/>
      <c r="CQ59" s="59"/>
      <c r="CR59" s="58"/>
      <c r="CS59" s="59"/>
      <c r="CT59" s="58"/>
      <c r="CU59" s="59"/>
      <c r="CV59" s="58"/>
      <c r="CW59" s="59"/>
      <c r="CX59" s="58"/>
      <c r="CY59" s="59"/>
      <c r="CZ59" s="58"/>
      <c r="DA59" s="59"/>
      <c r="DB59" s="58"/>
      <c r="DC59" s="59"/>
      <c r="DD59" s="58"/>
    </row>
    <row r="60" spans="2:108" x14ac:dyDescent="0.2">
      <c r="B60" s="58"/>
      <c r="C60" s="59"/>
      <c r="D60" s="58"/>
      <c r="E60" s="59"/>
      <c r="F60" s="58"/>
      <c r="G60" s="59"/>
      <c r="H60" s="58"/>
      <c r="I60" s="59"/>
      <c r="J60" s="58"/>
      <c r="K60" s="59"/>
      <c r="L60" s="58"/>
      <c r="N60" s="58"/>
      <c r="O60" s="59"/>
      <c r="P60" s="58"/>
      <c r="Q60" s="59"/>
      <c r="R60" s="58"/>
      <c r="S60" s="59"/>
      <c r="T60" s="58"/>
      <c r="U60" s="59"/>
      <c r="V60" s="58"/>
      <c r="W60" s="59"/>
      <c r="X60" s="58"/>
      <c r="Y60" s="59"/>
      <c r="Z60" s="58"/>
      <c r="AA60" s="59"/>
      <c r="AB60" s="58"/>
      <c r="AC60" s="59"/>
      <c r="AD60" s="58"/>
      <c r="AE60" s="59"/>
      <c r="AF60" s="58"/>
      <c r="AG60" s="59"/>
      <c r="AH60" s="58"/>
      <c r="AI60" s="59"/>
      <c r="AJ60" s="58"/>
      <c r="AK60" s="59"/>
      <c r="AL60" s="58"/>
      <c r="AM60" s="59"/>
      <c r="AN60" s="58"/>
      <c r="AO60" s="59"/>
      <c r="AP60" s="58"/>
      <c r="AQ60" s="59"/>
      <c r="AR60" s="58"/>
      <c r="AS60" s="59"/>
      <c r="AT60" s="58"/>
      <c r="AU60" s="59"/>
      <c r="AV60" s="58"/>
      <c r="AW60" s="59"/>
      <c r="AX60" s="58"/>
      <c r="AY60" s="59"/>
      <c r="AZ60" s="58"/>
      <c r="BA60" s="59"/>
      <c r="BB60" s="58"/>
      <c r="BC60" s="59"/>
      <c r="BD60" s="58"/>
      <c r="BE60" s="59"/>
      <c r="BF60" s="58"/>
      <c r="BG60" s="59"/>
      <c r="BH60" s="58"/>
      <c r="BI60" s="59"/>
      <c r="BJ60" s="58"/>
      <c r="BK60" s="59"/>
      <c r="BL60" s="58"/>
      <c r="BM60" s="59"/>
      <c r="BN60" s="58"/>
      <c r="BO60" s="59"/>
      <c r="BP60" s="58"/>
      <c r="BQ60" s="59"/>
      <c r="BR60" s="58"/>
      <c r="BS60" s="59"/>
      <c r="BT60" s="58"/>
      <c r="BU60" s="59"/>
      <c r="BV60" s="58"/>
      <c r="BW60" s="59"/>
      <c r="BX60" s="58"/>
      <c r="BY60" s="59"/>
      <c r="BZ60" s="58"/>
      <c r="CA60" s="59"/>
      <c r="CB60" s="58"/>
      <c r="CC60" s="59"/>
      <c r="CD60" s="58"/>
      <c r="CE60" s="59"/>
      <c r="CF60" s="58"/>
      <c r="CG60" s="59"/>
      <c r="CH60" s="58"/>
      <c r="CI60" s="59"/>
      <c r="CJ60" s="58"/>
      <c r="CK60" s="59"/>
      <c r="CL60" s="58"/>
      <c r="CM60" s="59"/>
      <c r="CN60" s="58"/>
      <c r="CO60" s="59"/>
      <c r="CP60" s="58"/>
      <c r="CQ60" s="59"/>
      <c r="CR60" s="58"/>
      <c r="CS60" s="59"/>
      <c r="CT60" s="58"/>
      <c r="CU60" s="59"/>
      <c r="CV60" s="58"/>
      <c r="CW60" s="59"/>
      <c r="CX60" s="58"/>
      <c r="CY60" s="59"/>
      <c r="CZ60" s="58"/>
      <c r="DA60" s="59"/>
      <c r="DB60" s="58"/>
      <c r="DC60" s="59"/>
      <c r="DD60" s="58"/>
    </row>
    <row r="61" spans="2:108" x14ac:dyDescent="0.2">
      <c r="B61" s="58"/>
      <c r="C61" s="59"/>
      <c r="D61" s="58"/>
      <c r="E61" s="59"/>
      <c r="F61" s="58"/>
      <c r="G61" s="59"/>
      <c r="H61" s="58"/>
      <c r="I61" s="59"/>
      <c r="J61" s="58"/>
      <c r="K61" s="59"/>
      <c r="L61" s="58"/>
      <c r="N61" s="58"/>
      <c r="O61" s="59"/>
      <c r="P61" s="58"/>
      <c r="Q61" s="59"/>
      <c r="R61" s="58"/>
      <c r="S61" s="59"/>
      <c r="T61" s="58"/>
      <c r="U61" s="59"/>
      <c r="V61" s="58"/>
      <c r="W61" s="59"/>
      <c r="X61" s="58"/>
      <c r="Y61" s="59"/>
      <c r="Z61" s="58"/>
      <c r="AA61" s="59"/>
      <c r="AB61" s="58"/>
      <c r="AC61" s="59"/>
      <c r="AD61" s="58"/>
      <c r="AE61" s="59"/>
      <c r="AF61" s="58"/>
      <c r="AG61" s="59"/>
      <c r="AH61" s="58"/>
      <c r="AI61" s="59"/>
      <c r="AJ61" s="58"/>
      <c r="AK61" s="59"/>
      <c r="AL61" s="58"/>
      <c r="AM61" s="59"/>
      <c r="AN61" s="58"/>
      <c r="AO61" s="59"/>
      <c r="AP61" s="58"/>
      <c r="AQ61" s="59"/>
      <c r="AR61" s="58"/>
      <c r="AS61" s="59"/>
      <c r="AT61" s="58"/>
      <c r="AU61" s="59"/>
      <c r="AV61" s="58"/>
      <c r="AW61" s="59"/>
      <c r="AX61" s="58"/>
      <c r="AY61" s="59"/>
      <c r="AZ61" s="58"/>
      <c r="BA61" s="59"/>
      <c r="BB61" s="58"/>
      <c r="BC61" s="59"/>
      <c r="BD61" s="58"/>
      <c r="BE61" s="59"/>
      <c r="BF61" s="58"/>
      <c r="BG61" s="59"/>
      <c r="BH61" s="58"/>
      <c r="BI61" s="59"/>
      <c r="BJ61" s="58"/>
      <c r="BK61" s="59"/>
      <c r="BL61" s="58"/>
      <c r="BM61" s="59"/>
      <c r="BN61" s="58"/>
      <c r="BO61" s="59"/>
      <c r="BP61" s="58"/>
      <c r="BQ61" s="59"/>
      <c r="BR61" s="58"/>
      <c r="BS61" s="59"/>
      <c r="BT61" s="58"/>
      <c r="BU61" s="59"/>
      <c r="BV61" s="58"/>
      <c r="BW61" s="59"/>
      <c r="BX61" s="58"/>
      <c r="BY61" s="59"/>
      <c r="BZ61" s="58"/>
      <c r="CA61" s="59"/>
      <c r="CB61" s="58"/>
      <c r="CC61" s="59"/>
      <c r="CD61" s="58"/>
      <c r="CE61" s="59"/>
      <c r="CF61" s="58"/>
      <c r="CG61" s="59"/>
      <c r="CH61" s="58"/>
      <c r="CI61" s="59"/>
      <c r="CJ61" s="58"/>
      <c r="CK61" s="59"/>
      <c r="CL61" s="58"/>
      <c r="CM61" s="59"/>
      <c r="CN61" s="58"/>
      <c r="CO61" s="59"/>
      <c r="CP61" s="58"/>
      <c r="CQ61" s="59"/>
      <c r="CR61" s="58"/>
      <c r="CS61" s="59"/>
      <c r="CT61" s="58"/>
      <c r="CU61" s="59"/>
      <c r="CV61" s="58"/>
      <c r="CW61" s="59"/>
      <c r="CX61" s="58"/>
      <c r="CY61" s="59"/>
      <c r="CZ61" s="58"/>
      <c r="DA61" s="59"/>
      <c r="DB61" s="58"/>
      <c r="DC61" s="59"/>
      <c r="DD61" s="58"/>
    </row>
    <row r="62" spans="2:108" x14ac:dyDescent="0.2">
      <c r="B62" s="58"/>
      <c r="C62" s="59"/>
      <c r="D62" s="58"/>
      <c r="E62" s="59"/>
      <c r="F62" s="58"/>
      <c r="G62" s="59"/>
      <c r="H62" s="58"/>
      <c r="I62" s="59"/>
      <c r="J62" s="58"/>
      <c r="K62" s="59"/>
      <c r="L62" s="58"/>
      <c r="N62" s="58"/>
      <c r="O62" s="59"/>
      <c r="P62" s="58"/>
      <c r="Q62" s="59"/>
      <c r="R62" s="58"/>
      <c r="S62" s="59"/>
      <c r="T62" s="58"/>
      <c r="U62" s="59"/>
      <c r="V62" s="58"/>
      <c r="W62" s="59"/>
      <c r="X62" s="58"/>
      <c r="Y62" s="59"/>
      <c r="Z62" s="58"/>
      <c r="AA62" s="59"/>
      <c r="AB62" s="58"/>
      <c r="AC62" s="59"/>
      <c r="AD62" s="58"/>
      <c r="AE62" s="59"/>
      <c r="AF62" s="58"/>
      <c r="AG62" s="59"/>
      <c r="AH62" s="58"/>
      <c r="AI62" s="59"/>
      <c r="AJ62" s="58"/>
      <c r="AK62" s="59"/>
      <c r="AL62" s="58"/>
      <c r="AM62" s="59"/>
      <c r="AN62" s="58"/>
      <c r="AO62" s="59"/>
      <c r="AP62" s="58"/>
      <c r="AQ62" s="59"/>
      <c r="AR62" s="58"/>
      <c r="AS62" s="59"/>
      <c r="AT62" s="58"/>
      <c r="AU62" s="59"/>
      <c r="AV62" s="58"/>
      <c r="AW62" s="59"/>
      <c r="AX62" s="58"/>
      <c r="AY62" s="59"/>
      <c r="AZ62" s="58"/>
      <c r="BA62" s="59"/>
      <c r="BB62" s="58"/>
      <c r="BC62" s="59"/>
      <c r="BD62" s="58"/>
      <c r="BE62" s="59"/>
      <c r="BF62" s="58"/>
      <c r="BG62" s="59"/>
      <c r="BH62" s="58"/>
      <c r="BI62" s="59"/>
      <c r="BJ62" s="58"/>
      <c r="BK62" s="59"/>
      <c r="BL62" s="58"/>
      <c r="BM62" s="59"/>
      <c r="BN62" s="58"/>
      <c r="BO62" s="59"/>
      <c r="BP62" s="58"/>
      <c r="BQ62" s="59"/>
      <c r="BR62" s="58"/>
      <c r="BS62" s="59"/>
      <c r="BT62" s="58"/>
      <c r="BU62" s="59"/>
      <c r="BV62" s="58"/>
      <c r="BW62" s="59"/>
      <c r="BX62" s="58"/>
      <c r="BY62" s="59"/>
      <c r="BZ62" s="58"/>
      <c r="CA62" s="59"/>
      <c r="CB62" s="58"/>
      <c r="CC62" s="59"/>
      <c r="CD62" s="58"/>
      <c r="CE62" s="59"/>
      <c r="CF62" s="58"/>
      <c r="CG62" s="59"/>
      <c r="CH62" s="58"/>
      <c r="CI62" s="59"/>
      <c r="CJ62" s="58"/>
      <c r="CK62" s="59"/>
      <c r="CL62" s="58"/>
      <c r="CM62" s="59"/>
      <c r="CN62" s="58"/>
      <c r="CO62" s="59"/>
      <c r="CP62" s="58"/>
      <c r="CQ62" s="59"/>
      <c r="CR62" s="58"/>
      <c r="CS62" s="59"/>
      <c r="CT62" s="58"/>
      <c r="CU62" s="59"/>
      <c r="CV62" s="58"/>
      <c r="CW62" s="59"/>
      <c r="CX62" s="58"/>
      <c r="CY62" s="59"/>
      <c r="CZ62" s="58"/>
      <c r="DA62" s="59"/>
      <c r="DB62" s="58"/>
      <c r="DC62" s="59"/>
      <c r="DD62" s="58"/>
    </row>
    <row r="63" spans="2:108" x14ac:dyDescent="0.2">
      <c r="B63" s="58"/>
      <c r="C63" s="59"/>
      <c r="D63" s="58"/>
      <c r="E63" s="59"/>
      <c r="F63" s="58"/>
      <c r="G63" s="59"/>
      <c r="H63" s="58"/>
      <c r="I63" s="59"/>
      <c r="J63" s="58"/>
      <c r="K63" s="59"/>
      <c r="L63" s="58"/>
      <c r="N63" s="58"/>
      <c r="O63" s="59"/>
      <c r="P63" s="58"/>
      <c r="Q63" s="59"/>
      <c r="R63" s="58"/>
      <c r="S63" s="59"/>
      <c r="T63" s="58"/>
      <c r="U63" s="59"/>
      <c r="V63" s="58"/>
      <c r="W63" s="59"/>
      <c r="X63" s="58"/>
      <c r="Y63" s="59"/>
      <c r="Z63" s="58"/>
      <c r="AA63" s="59"/>
      <c r="AB63" s="58"/>
      <c r="AC63" s="59"/>
      <c r="AD63" s="58"/>
      <c r="AE63" s="59"/>
      <c r="AF63" s="58"/>
      <c r="AG63" s="59"/>
      <c r="AH63" s="58"/>
      <c r="AI63" s="59"/>
      <c r="AJ63" s="58"/>
      <c r="AK63" s="59"/>
      <c r="AL63" s="58"/>
      <c r="AM63" s="59"/>
      <c r="AN63" s="58"/>
      <c r="AO63" s="59"/>
      <c r="AP63" s="58"/>
      <c r="AQ63" s="59"/>
      <c r="AR63" s="58"/>
      <c r="AS63" s="59"/>
      <c r="AT63" s="58"/>
      <c r="AU63" s="59"/>
      <c r="AV63" s="58"/>
      <c r="AW63" s="59"/>
      <c r="AX63" s="58"/>
      <c r="AY63" s="59"/>
      <c r="AZ63" s="58"/>
      <c r="BA63" s="59"/>
      <c r="BB63" s="58"/>
      <c r="BC63" s="59"/>
      <c r="BD63" s="58"/>
      <c r="BE63" s="59"/>
      <c r="BF63" s="58"/>
      <c r="BG63" s="59"/>
      <c r="BH63" s="58"/>
      <c r="BI63" s="59"/>
      <c r="BJ63" s="58"/>
      <c r="BK63" s="59"/>
      <c r="BL63" s="58"/>
      <c r="BM63" s="59"/>
      <c r="BN63" s="58"/>
      <c r="BO63" s="59"/>
      <c r="BP63" s="58"/>
      <c r="BQ63" s="59"/>
      <c r="BR63" s="58"/>
      <c r="BS63" s="59"/>
      <c r="BT63" s="58"/>
      <c r="BU63" s="59"/>
      <c r="BV63" s="58"/>
      <c r="BW63" s="59"/>
      <c r="BX63" s="58"/>
      <c r="BY63" s="59"/>
      <c r="BZ63" s="58"/>
      <c r="CA63" s="59"/>
      <c r="CB63" s="58"/>
      <c r="CC63" s="59"/>
      <c r="CD63" s="58"/>
      <c r="CE63" s="59"/>
      <c r="CF63" s="58"/>
      <c r="CG63" s="59"/>
      <c r="CH63" s="58"/>
      <c r="CI63" s="59"/>
      <c r="CJ63" s="58"/>
      <c r="CK63" s="59"/>
      <c r="CL63" s="58"/>
      <c r="CM63" s="59"/>
      <c r="CN63" s="58"/>
      <c r="CO63" s="59"/>
      <c r="CP63" s="58"/>
      <c r="CQ63" s="59"/>
      <c r="CR63" s="58"/>
      <c r="CS63" s="59"/>
      <c r="CT63" s="58"/>
      <c r="CU63" s="59"/>
      <c r="CV63" s="58"/>
      <c r="CW63" s="59"/>
      <c r="CX63" s="58"/>
      <c r="CY63" s="59"/>
      <c r="CZ63" s="58"/>
      <c r="DA63" s="59"/>
      <c r="DB63" s="58"/>
      <c r="DC63" s="59"/>
      <c r="DD63" s="58"/>
    </row>
    <row r="64" spans="2:108" x14ac:dyDescent="0.2">
      <c r="B64" s="58"/>
      <c r="C64" s="59"/>
      <c r="D64" s="58"/>
      <c r="E64" s="59"/>
      <c r="F64" s="58"/>
      <c r="G64" s="59"/>
      <c r="H64" s="58"/>
      <c r="I64" s="59"/>
      <c r="J64" s="58"/>
      <c r="K64" s="59"/>
      <c r="L64" s="58"/>
      <c r="N64" s="58"/>
      <c r="O64" s="59"/>
      <c r="P64" s="58"/>
      <c r="Q64" s="59"/>
      <c r="R64" s="58"/>
      <c r="S64" s="59"/>
      <c r="T64" s="58"/>
      <c r="U64" s="59"/>
      <c r="V64" s="58"/>
      <c r="W64" s="59"/>
      <c r="X64" s="58"/>
      <c r="Y64" s="59"/>
      <c r="Z64" s="58"/>
      <c r="AA64" s="59"/>
      <c r="AB64" s="58"/>
      <c r="AC64" s="59"/>
      <c r="AD64" s="58"/>
      <c r="AE64" s="59"/>
      <c r="AF64" s="58"/>
      <c r="AG64" s="59"/>
      <c r="AH64" s="58"/>
      <c r="AI64" s="59"/>
      <c r="AJ64" s="58"/>
      <c r="AK64" s="59"/>
      <c r="AL64" s="58"/>
      <c r="AM64" s="59"/>
      <c r="AN64" s="58"/>
      <c r="AO64" s="59"/>
      <c r="AP64" s="58"/>
      <c r="AQ64" s="59"/>
      <c r="AR64" s="58"/>
      <c r="AS64" s="59"/>
      <c r="AT64" s="58"/>
      <c r="AU64" s="59"/>
      <c r="AV64" s="58"/>
      <c r="AW64" s="59"/>
      <c r="AX64" s="58"/>
      <c r="AY64" s="59"/>
      <c r="AZ64" s="58"/>
      <c r="BA64" s="59"/>
      <c r="BB64" s="58"/>
      <c r="BC64" s="59"/>
      <c r="BD64" s="58"/>
      <c r="BE64" s="59"/>
      <c r="BF64" s="58"/>
      <c r="BG64" s="59"/>
      <c r="BH64" s="58"/>
      <c r="BI64" s="59"/>
      <c r="BJ64" s="58"/>
      <c r="BK64" s="59"/>
      <c r="BL64" s="58"/>
      <c r="BM64" s="59"/>
      <c r="BN64" s="58"/>
      <c r="BO64" s="59"/>
      <c r="BP64" s="58"/>
      <c r="BQ64" s="59"/>
      <c r="BR64" s="58"/>
      <c r="BS64" s="59"/>
      <c r="BT64" s="58"/>
      <c r="BU64" s="59"/>
      <c r="BV64" s="58"/>
      <c r="BW64" s="59"/>
      <c r="BX64" s="58"/>
      <c r="BY64" s="59"/>
      <c r="BZ64" s="58"/>
      <c r="CA64" s="59"/>
      <c r="CB64" s="58"/>
      <c r="CC64" s="59"/>
      <c r="CD64" s="58"/>
      <c r="CE64" s="59"/>
      <c r="CF64" s="58"/>
      <c r="CG64" s="59"/>
      <c r="CH64" s="58"/>
      <c r="CI64" s="59"/>
      <c r="CJ64" s="58"/>
      <c r="CK64" s="59"/>
      <c r="CL64" s="58"/>
      <c r="CM64" s="59"/>
      <c r="CN64" s="58"/>
      <c r="CO64" s="59"/>
      <c r="CP64" s="58"/>
      <c r="CQ64" s="59"/>
      <c r="CR64" s="58"/>
      <c r="CS64" s="59"/>
      <c r="CT64" s="58"/>
      <c r="CU64" s="59"/>
      <c r="CV64" s="58"/>
      <c r="CW64" s="59"/>
      <c r="CX64" s="58"/>
      <c r="CY64" s="59"/>
      <c r="CZ64" s="58"/>
      <c r="DA64" s="59"/>
      <c r="DB64" s="58"/>
      <c r="DC64" s="59"/>
      <c r="DD64" s="58"/>
    </row>
    <row r="65" spans="2:108" x14ac:dyDescent="0.2">
      <c r="B65" s="58"/>
      <c r="C65" s="59"/>
      <c r="D65" s="58"/>
      <c r="E65" s="59"/>
      <c r="F65" s="58"/>
      <c r="G65" s="59"/>
      <c r="H65" s="58"/>
      <c r="I65" s="59"/>
      <c r="J65" s="58"/>
      <c r="K65" s="59"/>
      <c r="L65" s="58"/>
      <c r="N65" s="58"/>
      <c r="O65" s="59"/>
      <c r="P65" s="58"/>
      <c r="Q65" s="59"/>
      <c r="R65" s="58"/>
      <c r="S65" s="59"/>
      <c r="T65" s="58"/>
      <c r="U65" s="59"/>
      <c r="V65" s="58"/>
      <c r="W65" s="59"/>
      <c r="X65" s="58"/>
      <c r="Y65" s="59"/>
      <c r="Z65" s="58"/>
      <c r="AA65" s="59"/>
      <c r="AB65" s="58"/>
      <c r="AC65" s="59"/>
      <c r="AD65" s="58"/>
      <c r="AE65" s="59"/>
      <c r="AF65" s="58"/>
      <c r="AG65" s="59"/>
      <c r="AH65" s="58"/>
      <c r="AI65" s="59"/>
      <c r="AJ65" s="58"/>
      <c r="AK65" s="59"/>
      <c r="AL65" s="58"/>
      <c r="AM65" s="59"/>
      <c r="AN65" s="58"/>
      <c r="AO65" s="59"/>
      <c r="AP65" s="58"/>
      <c r="AQ65" s="59"/>
      <c r="AR65" s="58"/>
      <c r="AS65" s="59"/>
      <c r="AT65" s="58"/>
      <c r="AU65" s="59"/>
      <c r="AV65" s="58"/>
      <c r="AW65" s="59"/>
      <c r="AX65" s="58"/>
      <c r="AY65" s="59"/>
      <c r="AZ65" s="58"/>
      <c r="BA65" s="59"/>
      <c r="BB65" s="58"/>
      <c r="BC65" s="59"/>
      <c r="BD65" s="58"/>
      <c r="BE65" s="59"/>
      <c r="BF65" s="58"/>
      <c r="BG65" s="59"/>
      <c r="BH65" s="58"/>
      <c r="BI65" s="59"/>
      <c r="BJ65" s="58"/>
      <c r="BK65" s="59"/>
      <c r="BL65" s="58"/>
      <c r="BM65" s="59"/>
      <c r="BN65" s="58"/>
      <c r="BO65" s="59"/>
      <c r="BP65" s="58"/>
      <c r="BQ65" s="59"/>
      <c r="BR65" s="58"/>
      <c r="BS65" s="59"/>
      <c r="BT65" s="58"/>
      <c r="BU65" s="59"/>
      <c r="BV65" s="58"/>
      <c r="BW65" s="59"/>
      <c r="BX65" s="58"/>
      <c r="BY65" s="59"/>
      <c r="BZ65" s="58"/>
      <c r="CA65" s="59"/>
      <c r="CB65" s="58"/>
      <c r="CC65" s="59"/>
      <c r="CD65" s="58"/>
      <c r="CE65" s="59"/>
      <c r="CF65" s="58"/>
      <c r="CG65" s="59"/>
      <c r="CH65" s="58"/>
      <c r="CI65" s="59"/>
      <c r="CJ65" s="58"/>
      <c r="CK65" s="59"/>
      <c r="CL65" s="58"/>
      <c r="CM65" s="59"/>
      <c r="CN65" s="58"/>
      <c r="CO65" s="59"/>
      <c r="CP65" s="58"/>
      <c r="CQ65" s="59"/>
      <c r="CR65" s="58"/>
      <c r="CS65" s="59"/>
      <c r="CT65" s="58"/>
      <c r="CU65" s="59"/>
      <c r="CV65" s="58"/>
      <c r="CW65" s="59"/>
      <c r="CX65" s="58"/>
      <c r="CY65" s="59"/>
      <c r="CZ65" s="58"/>
      <c r="DA65" s="59"/>
      <c r="DB65" s="58"/>
      <c r="DC65" s="59"/>
      <c r="DD65" s="58"/>
    </row>
    <row r="66" spans="2:108" x14ac:dyDescent="0.2">
      <c r="B66" s="58"/>
      <c r="C66" s="59"/>
      <c r="D66" s="58"/>
      <c r="E66" s="59"/>
      <c r="F66" s="58"/>
      <c r="G66" s="59"/>
      <c r="H66" s="58"/>
      <c r="I66" s="59"/>
      <c r="J66" s="58"/>
      <c r="K66" s="59"/>
      <c r="L66" s="58"/>
      <c r="N66" s="58"/>
      <c r="O66" s="59"/>
      <c r="P66" s="58"/>
      <c r="Q66" s="59"/>
      <c r="R66" s="58"/>
      <c r="S66" s="59"/>
      <c r="T66" s="58"/>
      <c r="U66" s="59"/>
      <c r="V66" s="58"/>
      <c r="W66" s="59"/>
      <c r="X66" s="58"/>
      <c r="Y66" s="59"/>
      <c r="Z66" s="58"/>
      <c r="AA66" s="59"/>
      <c r="AB66" s="58"/>
      <c r="AC66" s="59"/>
      <c r="AD66" s="58"/>
      <c r="AE66" s="59"/>
      <c r="AF66" s="58"/>
      <c r="AG66" s="59"/>
      <c r="AH66" s="58"/>
      <c r="AI66" s="59"/>
      <c r="AJ66" s="58"/>
      <c r="AK66" s="59"/>
      <c r="AL66" s="58"/>
      <c r="AM66" s="59"/>
      <c r="AN66" s="58"/>
      <c r="AO66" s="59"/>
      <c r="AP66" s="58"/>
      <c r="AQ66" s="59"/>
      <c r="AR66" s="58"/>
      <c r="AS66" s="59"/>
      <c r="AT66" s="58"/>
      <c r="AU66" s="59"/>
      <c r="AV66" s="58"/>
      <c r="AW66" s="59"/>
      <c r="AX66" s="58"/>
      <c r="AY66" s="59"/>
      <c r="AZ66" s="58"/>
      <c r="BA66" s="59"/>
      <c r="BB66" s="58"/>
      <c r="BC66" s="59"/>
      <c r="BD66" s="58"/>
      <c r="BE66" s="59"/>
      <c r="BF66" s="58"/>
      <c r="BG66" s="59"/>
      <c r="BH66" s="58"/>
      <c r="BI66" s="59"/>
      <c r="BJ66" s="58"/>
      <c r="BK66" s="59"/>
      <c r="BL66" s="58"/>
      <c r="BM66" s="59"/>
      <c r="BN66" s="58"/>
      <c r="BO66" s="59"/>
      <c r="BP66" s="58"/>
      <c r="BQ66" s="59"/>
      <c r="BR66" s="58"/>
      <c r="BS66" s="59"/>
      <c r="BT66" s="58"/>
      <c r="BU66" s="59"/>
      <c r="BV66" s="58"/>
      <c r="BW66" s="59"/>
      <c r="BX66" s="58"/>
      <c r="BY66" s="59"/>
      <c r="BZ66" s="58"/>
      <c r="CA66" s="59"/>
      <c r="CB66" s="58"/>
      <c r="CC66" s="59"/>
      <c r="CD66" s="58"/>
      <c r="CE66" s="59"/>
      <c r="CF66" s="58"/>
      <c r="CG66" s="59"/>
      <c r="CH66" s="58"/>
      <c r="CI66" s="59"/>
      <c r="CJ66" s="58"/>
      <c r="CK66" s="59"/>
      <c r="CL66" s="58"/>
      <c r="CM66" s="59"/>
      <c r="CN66" s="58"/>
      <c r="CO66" s="59"/>
      <c r="CP66" s="58"/>
      <c r="CQ66" s="59"/>
      <c r="CR66" s="58"/>
      <c r="CS66" s="59"/>
      <c r="CT66" s="58"/>
      <c r="CU66" s="59"/>
      <c r="CV66" s="58"/>
      <c r="CW66" s="59"/>
      <c r="CX66" s="58"/>
      <c r="CY66" s="59"/>
      <c r="CZ66" s="58"/>
      <c r="DA66" s="59"/>
      <c r="DB66" s="58"/>
      <c r="DC66" s="59"/>
      <c r="DD66" s="58"/>
    </row>
    <row r="67" spans="2:108" x14ac:dyDescent="0.2">
      <c r="B67" s="58"/>
      <c r="C67" s="59"/>
      <c r="D67" s="58"/>
      <c r="E67" s="59"/>
      <c r="F67" s="58"/>
      <c r="G67" s="59"/>
      <c r="H67" s="58"/>
      <c r="I67" s="59"/>
      <c r="J67" s="58"/>
      <c r="K67" s="59"/>
      <c r="L67" s="58"/>
      <c r="N67" s="58"/>
      <c r="O67" s="59"/>
      <c r="P67" s="58"/>
      <c r="Q67" s="59"/>
      <c r="R67" s="58"/>
      <c r="S67" s="59"/>
      <c r="T67" s="58"/>
      <c r="U67" s="59"/>
      <c r="V67" s="58"/>
      <c r="W67" s="59"/>
      <c r="X67" s="58"/>
      <c r="Y67" s="59"/>
      <c r="Z67" s="58"/>
      <c r="AA67" s="59"/>
      <c r="AB67" s="58"/>
      <c r="AC67" s="59"/>
      <c r="AD67" s="58"/>
      <c r="AE67" s="59"/>
      <c r="AF67" s="58"/>
      <c r="AG67" s="59"/>
      <c r="AH67" s="58"/>
      <c r="AI67" s="59"/>
      <c r="AJ67" s="58"/>
      <c r="AK67" s="59"/>
      <c r="AL67" s="58"/>
      <c r="AM67" s="59"/>
      <c r="AN67" s="58"/>
      <c r="AO67" s="59"/>
      <c r="AP67" s="58"/>
      <c r="AQ67" s="59"/>
      <c r="AR67" s="58"/>
      <c r="AS67" s="59"/>
      <c r="AT67" s="58"/>
      <c r="AU67" s="59"/>
      <c r="AV67" s="58"/>
      <c r="AW67" s="59"/>
      <c r="AX67" s="58"/>
      <c r="AY67" s="59"/>
      <c r="AZ67" s="58"/>
      <c r="BA67" s="59"/>
      <c r="BB67" s="58"/>
      <c r="BC67" s="59"/>
      <c r="BD67" s="58"/>
      <c r="BE67" s="59"/>
      <c r="BF67" s="58"/>
      <c r="BG67" s="59"/>
      <c r="BH67" s="58"/>
      <c r="BI67" s="59"/>
      <c r="BJ67" s="58"/>
      <c r="BK67" s="59"/>
      <c r="BL67" s="58"/>
      <c r="BM67" s="59"/>
      <c r="BN67" s="58"/>
      <c r="BO67" s="59"/>
      <c r="BP67" s="58"/>
      <c r="BQ67" s="59"/>
      <c r="BR67" s="58"/>
      <c r="BS67" s="59"/>
      <c r="BT67" s="58"/>
      <c r="BU67" s="59"/>
      <c r="BV67" s="58"/>
      <c r="BW67" s="59"/>
      <c r="BX67" s="58"/>
      <c r="BY67" s="59"/>
      <c r="BZ67" s="58"/>
      <c r="CA67" s="59"/>
      <c r="CB67" s="58"/>
      <c r="CC67" s="59"/>
      <c r="CD67" s="58"/>
      <c r="CE67" s="59"/>
      <c r="CF67" s="58"/>
      <c r="CG67" s="59"/>
      <c r="CH67" s="58"/>
      <c r="CI67" s="59"/>
      <c r="CJ67" s="58"/>
      <c r="CK67" s="59"/>
      <c r="CL67" s="58"/>
      <c r="CM67" s="59"/>
      <c r="CN67" s="58"/>
      <c r="CO67" s="59"/>
      <c r="CP67" s="58"/>
      <c r="CQ67" s="59"/>
      <c r="CR67" s="58"/>
      <c r="CS67" s="59"/>
      <c r="CT67" s="58"/>
      <c r="CU67" s="59"/>
      <c r="CV67" s="58"/>
      <c r="CW67" s="59"/>
      <c r="CX67" s="58"/>
      <c r="CY67" s="59"/>
      <c r="CZ67" s="58"/>
      <c r="DA67" s="59"/>
      <c r="DB67" s="58"/>
      <c r="DC67" s="59"/>
      <c r="DD67" s="58"/>
    </row>
    <row r="68" spans="2:108" x14ac:dyDescent="0.2">
      <c r="B68" s="58"/>
      <c r="C68" s="59"/>
      <c r="D68" s="58"/>
      <c r="E68" s="59"/>
      <c r="F68" s="58"/>
      <c r="G68" s="59"/>
      <c r="H68" s="58"/>
      <c r="I68" s="59"/>
      <c r="J68" s="58"/>
      <c r="K68" s="59"/>
      <c r="L68" s="58"/>
      <c r="N68" s="58"/>
      <c r="O68" s="59"/>
      <c r="P68" s="58"/>
      <c r="Q68" s="59"/>
      <c r="R68" s="58"/>
      <c r="S68" s="59"/>
      <c r="T68" s="58"/>
      <c r="U68" s="59"/>
      <c r="V68" s="58"/>
      <c r="W68" s="59"/>
      <c r="X68" s="58"/>
      <c r="Y68" s="59"/>
      <c r="Z68" s="58"/>
      <c r="AA68" s="59"/>
      <c r="AB68" s="58"/>
      <c r="AC68" s="59"/>
      <c r="AD68" s="58"/>
      <c r="AE68" s="59"/>
      <c r="AF68" s="58"/>
      <c r="AG68" s="59"/>
      <c r="AH68" s="58"/>
      <c r="AI68" s="59"/>
      <c r="AJ68" s="58"/>
      <c r="AK68" s="59"/>
      <c r="AL68" s="58"/>
      <c r="AM68" s="59"/>
      <c r="AN68" s="58"/>
      <c r="AO68" s="59"/>
      <c r="AP68" s="58"/>
      <c r="AQ68" s="59"/>
      <c r="AR68" s="58"/>
      <c r="AS68" s="59"/>
      <c r="AT68" s="58"/>
      <c r="AU68" s="59"/>
      <c r="AV68" s="58"/>
      <c r="AW68" s="59"/>
      <c r="AX68" s="58"/>
      <c r="AY68" s="59"/>
      <c r="AZ68" s="58"/>
      <c r="BA68" s="59"/>
      <c r="BB68" s="58"/>
      <c r="BC68" s="59"/>
      <c r="BD68" s="58"/>
      <c r="BE68" s="59"/>
      <c r="BF68" s="58"/>
      <c r="BG68" s="59"/>
      <c r="BH68" s="58"/>
      <c r="BI68" s="59"/>
      <c r="BJ68" s="58"/>
      <c r="BK68" s="59"/>
      <c r="BL68" s="58"/>
      <c r="BM68" s="59"/>
      <c r="BN68" s="58"/>
      <c r="BO68" s="59"/>
      <c r="BP68" s="58"/>
      <c r="BQ68" s="59"/>
      <c r="BR68" s="58"/>
      <c r="BS68" s="59"/>
      <c r="BT68" s="58"/>
      <c r="BU68" s="59"/>
      <c r="BV68" s="58"/>
      <c r="BW68" s="59"/>
      <c r="BX68" s="58"/>
      <c r="BY68" s="59"/>
      <c r="BZ68" s="58"/>
      <c r="CA68" s="59"/>
      <c r="CB68" s="58"/>
      <c r="CC68" s="59"/>
      <c r="CD68" s="58"/>
      <c r="CE68" s="59"/>
      <c r="CF68" s="58"/>
      <c r="CG68" s="59"/>
      <c r="CH68" s="58"/>
      <c r="CI68" s="59"/>
      <c r="CJ68" s="58"/>
      <c r="CK68" s="59"/>
      <c r="CL68" s="58"/>
      <c r="CM68" s="59"/>
      <c r="CN68" s="58"/>
      <c r="CO68" s="59"/>
      <c r="CP68" s="58"/>
      <c r="CQ68" s="59"/>
      <c r="CR68" s="58"/>
      <c r="CS68" s="59"/>
      <c r="CT68" s="58"/>
      <c r="CU68" s="59"/>
      <c r="CV68" s="58"/>
      <c r="CW68" s="59"/>
      <c r="CX68" s="58"/>
      <c r="CY68" s="59"/>
      <c r="CZ68" s="58"/>
      <c r="DA68" s="59"/>
      <c r="DB68" s="58"/>
      <c r="DC68" s="59"/>
      <c r="DD68" s="58"/>
    </row>
    <row r="69" spans="2:108" x14ac:dyDescent="0.2">
      <c r="B69" s="58"/>
      <c r="C69" s="59"/>
      <c r="D69" s="58"/>
      <c r="E69" s="59"/>
      <c r="F69" s="58"/>
      <c r="G69" s="59"/>
      <c r="H69" s="58"/>
      <c r="I69" s="59"/>
      <c r="J69" s="58"/>
      <c r="K69" s="59"/>
      <c r="L69" s="58"/>
      <c r="N69" s="58"/>
      <c r="O69" s="59"/>
      <c r="P69" s="58"/>
      <c r="Q69" s="59"/>
      <c r="R69" s="58"/>
      <c r="S69" s="59"/>
      <c r="T69" s="58"/>
      <c r="U69" s="59"/>
      <c r="V69" s="58"/>
      <c r="W69" s="59"/>
      <c r="X69" s="58"/>
      <c r="Y69" s="59"/>
      <c r="Z69" s="58"/>
      <c r="AA69" s="59"/>
      <c r="AB69" s="58"/>
      <c r="AC69" s="59"/>
      <c r="AD69" s="58"/>
      <c r="AE69" s="59"/>
      <c r="AF69" s="58"/>
      <c r="AG69" s="59"/>
      <c r="AH69" s="58"/>
      <c r="AI69" s="59"/>
      <c r="AJ69" s="58"/>
      <c r="AK69" s="59"/>
      <c r="AL69" s="58"/>
      <c r="AM69" s="59"/>
      <c r="AN69" s="58"/>
      <c r="AO69" s="59"/>
      <c r="AP69" s="58"/>
      <c r="AQ69" s="59"/>
      <c r="AR69" s="58"/>
      <c r="AS69" s="59"/>
      <c r="AT69" s="58"/>
      <c r="AU69" s="59"/>
      <c r="AV69" s="58"/>
      <c r="AW69" s="59"/>
      <c r="AX69" s="58"/>
      <c r="AY69" s="59"/>
      <c r="AZ69" s="58"/>
      <c r="BA69" s="59"/>
      <c r="BB69" s="58"/>
      <c r="BC69" s="59"/>
      <c r="BD69" s="58"/>
      <c r="BE69" s="59"/>
      <c r="BF69" s="58"/>
      <c r="BG69" s="59"/>
      <c r="BH69" s="58"/>
      <c r="BI69" s="59"/>
      <c r="BJ69" s="58"/>
      <c r="BK69" s="59"/>
      <c r="BL69" s="58"/>
      <c r="BM69" s="59"/>
      <c r="BN69" s="58"/>
      <c r="BO69" s="59"/>
      <c r="BP69" s="58"/>
      <c r="BQ69" s="59"/>
      <c r="BR69" s="58"/>
      <c r="BS69" s="59"/>
      <c r="BT69" s="58"/>
      <c r="BU69" s="59"/>
      <c r="BV69" s="58"/>
      <c r="BW69" s="59"/>
      <c r="BX69" s="58"/>
      <c r="BY69" s="59"/>
      <c r="BZ69" s="58"/>
      <c r="CA69" s="59"/>
      <c r="CB69" s="58"/>
      <c r="CC69" s="59"/>
      <c r="CD69" s="58"/>
      <c r="CE69" s="59"/>
      <c r="CF69" s="58"/>
      <c r="CG69" s="59"/>
      <c r="CH69" s="58"/>
      <c r="CI69" s="59"/>
      <c r="CJ69" s="58"/>
      <c r="CK69" s="59"/>
      <c r="CL69" s="58"/>
      <c r="CM69" s="59"/>
      <c r="CN69" s="58"/>
      <c r="CO69" s="59"/>
      <c r="CP69" s="58"/>
      <c r="CQ69" s="59"/>
      <c r="CR69" s="58"/>
      <c r="CS69" s="59"/>
      <c r="CT69" s="58"/>
      <c r="CU69" s="59"/>
      <c r="CV69" s="58"/>
      <c r="CW69" s="59"/>
      <c r="CX69" s="58"/>
      <c r="CY69" s="59"/>
      <c r="CZ69" s="58"/>
      <c r="DA69" s="59"/>
      <c r="DB69" s="58"/>
      <c r="DC69" s="59"/>
      <c r="DD69" s="58"/>
    </row>
    <row r="70" spans="2:108" x14ac:dyDescent="0.2">
      <c r="B70" s="58"/>
      <c r="C70" s="59"/>
      <c r="D70" s="58"/>
      <c r="E70" s="59"/>
      <c r="F70" s="58"/>
      <c r="G70" s="59"/>
      <c r="H70" s="58"/>
      <c r="I70" s="59"/>
      <c r="J70" s="58"/>
      <c r="K70" s="59"/>
      <c r="L70" s="58"/>
      <c r="N70" s="58"/>
      <c r="O70" s="59"/>
      <c r="P70" s="58"/>
      <c r="Q70" s="59"/>
      <c r="R70" s="58"/>
      <c r="S70" s="59"/>
      <c r="T70" s="58"/>
      <c r="U70" s="59"/>
      <c r="V70" s="58"/>
      <c r="W70" s="59"/>
      <c r="X70" s="58"/>
      <c r="Y70" s="59"/>
      <c r="Z70" s="58"/>
      <c r="AA70" s="59"/>
      <c r="AB70" s="58"/>
      <c r="AC70" s="59"/>
      <c r="AD70" s="58"/>
      <c r="AE70" s="59"/>
      <c r="AF70" s="58"/>
      <c r="AG70" s="59"/>
      <c r="AH70" s="58"/>
      <c r="AI70" s="59"/>
      <c r="AJ70" s="58"/>
      <c r="AK70" s="59"/>
      <c r="AL70" s="58"/>
      <c r="AM70" s="59"/>
      <c r="AN70" s="58"/>
      <c r="AO70" s="59"/>
      <c r="AP70" s="58"/>
      <c r="AQ70" s="59"/>
      <c r="AR70" s="58"/>
      <c r="AS70" s="59"/>
      <c r="AT70" s="58"/>
      <c r="AU70" s="59"/>
      <c r="AV70" s="58"/>
      <c r="AW70" s="59"/>
      <c r="AX70" s="58"/>
      <c r="AY70" s="59"/>
      <c r="AZ70" s="58"/>
      <c r="BA70" s="59"/>
      <c r="BB70" s="58"/>
      <c r="BC70" s="59"/>
      <c r="BD70" s="58"/>
      <c r="BE70" s="59"/>
      <c r="BF70" s="58"/>
      <c r="BG70" s="59"/>
      <c r="BH70" s="58"/>
      <c r="BI70" s="59"/>
      <c r="BJ70" s="58"/>
      <c r="BK70" s="59"/>
      <c r="BL70" s="58"/>
      <c r="BM70" s="59"/>
      <c r="BN70" s="58"/>
      <c r="BO70" s="59"/>
      <c r="BP70" s="58"/>
      <c r="BQ70" s="59"/>
      <c r="BR70" s="58"/>
      <c r="BS70" s="59"/>
      <c r="BT70" s="58"/>
      <c r="BU70" s="59"/>
      <c r="BV70" s="58"/>
      <c r="BW70" s="59"/>
      <c r="BX70" s="58"/>
      <c r="BY70" s="59"/>
      <c r="BZ70" s="58"/>
      <c r="CA70" s="59"/>
      <c r="CB70" s="58"/>
      <c r="CC70" s="59"/>
      <c r="CD70" s="58"/>
      <c r="CE70" s="59"/>
      <c r="CF70" s="58"/>
      <c r="CG70" s="59"/>
      <c r="CH70" s="58"/>
      <c r="CI70" s="59"/>
      <c r="CJ70" s="58"/>
      <c r="CK70" s="59"/>
      <c r="CL70" s="58"/>
      <c r="CM70" s="59"/>
      <c r="CN70" s="58"/>
      <c r="CO70" s="59"/>
      <c r="CP70" s="58"/>
      <c r="CQ70" s="59"/>
      <c r="CR70" s="58"/>
      <c r="CS70" s="59"/>
      <c r="CT70" s="58"/>
      <c r="CU70" s="59"/>
      <c r="CV70" s="58"/>
      <c r="CW70" s="59"/>
      <c r="CX70" s="58"/>
      <c r="CY70" s="59"/>
      <c r="CZ70" s="58"/>
      <c r="DA70" s="59"/>
      <c r="DB70" s="58"/>
      <c r="DC70" s="59"/>
      <c r="DD70" s="58"/>
    </row>
    <row r="71" spans="2:108" x14ac:dyDescent="0.2">
      <c r="B71" s="58"/>
      <c r="C71" s="59"/>
      <c r="D71" s="58"/>
      <c r="E71" s="59"/>
      <c r="F71" s="58"/>
      <c r="G71" s="59"/>
      <c r="H71" s="58"/>
      <c r="I71" s="59"/>
      <c r="J71" s="58"/>
      <c r="K71" s="59"/>
      <c r="L71" s="58"/>
      <c r="N71" s="58"/>
      <c r="O71" s="59"/>
      <c r="P71" s="58"/>
      <c r="Q71" s="59"/>
      <c r="R71" s="58"/>
      <c r="S71" s="59"/>
      <c r="T71" s="58"/>
      <c r="U71" s="59"/>
      <c r="V71" s="58"/>
      <c r="W71" s="59"/>
      <c r="X71" s="58"/>
      <c r="Y71" s="59"/>
      <c r="Z71" s="58"/>
      <c r="AA71" s="59"/>
      <c r="AB71" s="58"/>
      <c r="AC71" s="59"/>
      <c r="AD71" s="58"/>
      <c r="AE71" s="59"/>
      <c r="AF71" s="58"/>
      <c r="AG71" s="59"/>
      <c r="AH71" s="58"/>
      <c r="AI71" s="59"/>
      <c r="AJ71" s="58"/>
      <c r="AK71" s="59"/>
      <c r="AL71" s="58"/>
      <c r="AM71" s="59"/>
      <c r="AN71" s="58"/>
      <c r="AO71" s="59"/>
      <c r="AP71" s="58"/>
      <c r="AQ71" s="59"/>
      <c r="AR71" s="58"/>
      <c r="AS71" s="59"/>
      <c r="AT71" s="58"/>
      <c r="AU71" s="59"/>
      <c r="AV71" s="58"/>
      <c r="AW71" s="59"/>
      <c r="AX71" s="58"/>
      <c r="AY71" s="59"/>
      <c r="AZ71" s="58"/>
      <c r="BA71" s="59"/>
      <c r="BB71" s="58"/>
      <c r="BC71" s="59"/>
      <c r="BD71" s="58"/>
      <c r="BE71" s="59"/>
      <c r="BF71" s="58"/>
      <c r="BG71" s="59"/>
      <c r="BH71" s="58"/>
      <c r="BI71" s="59"/>
      <c r="BJ71" s="58"/>
      <c r="BK71" s="59"/>
      <c r="BL71" s="58"/>
      <c r="BM71" s="59"/>
      <c r="BN71" s="58"/>
      <c r="BO71" s="59"/>
      <c r="BP71" s="58"/>
      <c r="BQ71" s="59"/>
      <c r="BR71" s="58"/>
      <c r="BS71" s="59"/>
      <c r="BT71" s="58"/>
      <c r="BU71" s="59"/>
      <c r="BV71" s="58"/>
      <c r="BW71" s="59"/>
      <c r="BX71" s="58"/>
      <c r="BY71" s="59"/>
      <c r="BZ71" s="58"/>
      <c r="CA71" s="59"/>
      <c r="CB71" s="58"/>
      <c r="CC71" s="59"/>
      <c r="CD71" s="58"/>
      <c r="CE71" s="59"/>
      <c r="CF71" s="58"/>
      <c r="CG71" s="59"/>
      <c r="CH71" s="58"/>
      <c r="CI71" s="59"/>
      <c r="CJ71" s="58"/>
      <c r="CK71" s="59"/>
      <c r="CL71" s="58"/>
      <c r="CM71" s="59"/>
      <c r="CN71" s="58"/>
      <c r="CO71" s="59"/>
      <c r="CP71" s="58"/>
      <c r="CQ71" s="59"/>
      <c r="CR71" s="58"/>
      <c r="CS71" s="59"/>
      <c r="CT71" s="58"/>
      <c r="CU71" s="59"/>
      <c r="CV71" s="58"/>
      <c r="CW71" s="59"/>
      <c r="CX71" s="58"/>
      <c r="CY71" s="59"/>
      <c r="CZ71" s="58"/>
      <c r="DA71" s="59"/>
      <c r="DB71" s="58"/>
      <c r="DC71" s="59"/>
      <c r="DD71" s="58"/>
    </row>
    <row r="72" spans="2:108" x14ac:dyDescent="0.2">
      <c r="B72" s="58"/>
      <c r="C72" s="59"/>
      <c r="D72" s="58"/>
      <c r="E72" s="59"/>
      <c r="F72" s="58"/>
      <c r="G72" s="59"/>
      <c r="H72" s="58"/>
      <c r="I72" s="59"/>
      <c r="J72" s="58"/>
      <c r="K72" s="59"/>
      <c r="L72" s="58"/>
      <c r="N72" s="58"/>
      <c r="O72" s="59"/>
      <c r="P72" s="58"/>
      <c r="Q72" s="59"/>
      <c r="R72" s="58"/>
      <c r="S72" s="59"/>
      <c r="T72" s="58"/>
      <c r="U72" s="59"/>
      <c r="V72" s="58"/>
      <c r="W72" s="59"/>
      <c r="X72" s="58"/>
      <c r="Y72" s="59"/>
      <c r="Z72" s="58"/>
      <c r="AA72" s="59"/>
      <c r="AB72" s="58"/>
      <c r="AC72" s="59"/>
      <c r="AD72" s="58"/>
      <c r="AE72" s="59"/>
      <c r="AF72" s="58"/>
      <c r="AG72" s="59"/>
      <c r="AH72" s="58"/>
      <c r="AI72" s="59"/>
      <c r="AJ72" s="58"/>
      <c r="AK72" s="59"/>
      <c r="AL72" s="58"/>
      <c r="AM72" s="59"/>
      <c r="AN72" s="58"/>
      <c r="AO72" s="59"/>
      <c r="AP72" s="58"/>
      <c r="AQ72" s="59"/>
      <c r="AR72" s="58"/>
      <c r="AS72" s="59"/>
      <c r="AT72" s="58"/>
      <c r="AU72" s="59"/>
      <c r="AV72" s="58"/>
      <c r="AW72" s="59"/>
      <c r="AX72" s="58"/>
      <c r="AY72" s="59"/>
      <c r="AZ72" s="58"/>
      <c r="BA72" s="59"/>
      <c r="BB72" s="58"/>
      <c r="BC72" s="59"/>
      <c r="BD72" s="58"/>
      <c r="BE72" s="59"/>
      <c r="BF72" s="58"/>
      <c r="BG72" s="59"/>
      <c r="BH72" s="58"/>
      <c r="BI72" s="59"/>
      <c r="BJ72" s="58"/>
      <c r="BK72" s="59"/>
      <c r="BL72" s="58"/>
      <c r="BM72" s="59"/>
      <c r="BN72" s="58"/>
      <c r="BO72" s="59"/>
      <c r="BP72" s="58"/>
      <c r="BQ72" s="59"/>
      <c r="BR72" s="58"/>
      <c r="BS72" s="59"/>
      <c r="BT72" s="58"/>
      <c r="BU72" s="59"/>
      <c r="BV72" s="58"/>
      <c r="BW72" s="59"/>
      <c r="BX72" s="58"/>
      <c r="BY72" s="59"/>
      <c r="BZ72" s="58"/>
      <c r="CA72" s="59"/>
      <c r="CB72" s="58"/>
      <c r="CC72" s="59"/>
      <c r="CD72" s="58"/>
      <c r="CE72" s="59"/>
      <c r="CF72" s="58"/>
      <c r="CG72" s="59"/>
      <c r="CH72" s="58"/>
      <c r="CI72" s="59"/>
      <c r="CJ72" s="58"/>
      <c r="CK72" s="59"/>
      <c r="CL72" s="58"/>
      <c r="CM72" s="59"/>
      <c r="CN72" s="58"/>
      <c r="CO72" s="59"/>
      <c r="CP72" s="58"/>
      <c r="CQ72" s="59"/>
      <c r="CR72" s="58"/>
      <c r="CS72" s="59"/>
      <c r="CT72" s="58"/>
      <c r="CU72" s="59"/>
      <c r="CV72" s="58"/>
      <c r="CW72" s="59"/>
      <c r="CX72" s="58"/>
      <c r="CY72" s="59"/>
      <c r="CZ72" s="58"/>
      <c r="DA72" s="59"/>
      <c r="DB72" s="58"/>
      <c r="DC72" s="59"/>
      <c r="DD72" s="58"/>
    </row>
    <row r="73" spans="2:108" x14ac:dyDescent="0.2">
      <c r="B73" s="58"/>
      <c r="C73" s="59"/>
      <c r="D73" s="58"/>
      <c r="E73" s="59"/>
      <c r="F73" s="58"/>
      <c r="G73" s="59"/>
      <c r="H73" s="58"/>
      <c r="I73" s="59"/>
      <c r="J73" s="58"/>
      <c r="K73" s="59"/>
      <c r="L73" s="58"/>
      <c r="N73" s="58"/>
      <c r="O73" s="59"/>
      <c r="P73" s="58"/>
      <c r="Q73" s="59"/>
      <c r="R73" s="58"/>
      <c r="S73" s="59"/>
      <c r="T73" s="58"/>
      <c r="U73" s="59"/>
      <c r="V73" s="58"/>
      <c r="W73" s="59"/>
      <c r="X73" s="58"/>
      <c r="Y73" s="59"/>
      <c r="Z73" s="58"/>
      <c r="AA73" s="59"/>
      <c r="AB73" s="58"/>
      <c r="AC73" s="59"/>
      <c r="AD73" s="58"/>
      <c r="AE73" s="59"/>
      <c r="AF73" s="58"/>
      <c r="AG73" s="59"/>
      <c r="AH73" s="58"/>
      <c r="AI73" s="59"/>
      <c r="AJ73" s="58"/>
      <c r="AK73" s="59"/>
      <c r="AL73" s="58"/>
      <c r="AM73" s="59"/>
      <c r="AN73" s="58"/>
      <c r="AO73" s="59"/>
      <c r="AP73" s="58"/>
      <c r="AQ73" s="59"/>
      <c r="AR73" s="58"/>
      <c r="AS73" s="59"/>
      <c r="AT73" s="58"/>
      <c r="AU73" s="59"/>
      <c r="AV73" s="58"/>
      <c r="AW73" s="59"/>
      <c r="AX73" s="58"/>
      <c r="AY73" s="59"/>
      <c r="AZ73" s="58"/>
      <c r="BA73" s="59"/>
      <c r="BB73" s="58"/>
      <c r="BC73" s="59"/>
      <c r="BD73" s="58"/>
      <c r="BE73" s="59"/>
      <c r="BF73" s="58"/>
      <c r="BG73" s="59"/>
      <c r="BH73" s="58"/>
      <c r="BI73" s="59"/>
      <c r="BJ73" s="58"/>
      <c r="BK73" s="59"/>
      <c r="BL73" s="58"/>
      <c r="BM73" s="59"/>
      <c r="BN73" s="58"/>
      <c r="BO73" s="59"/>
      <c r="BP73" s="58"/>
      <c r="BQ73" s="59"/>
      <c r="BR73" s="58"/>
      <c r="BS73" s="59"/>
      <c r="BT73" s="58"/>
      <c r="BU73" s="59"/>
      <c r="BV73" s="58"/>
      <c r="BW73" s="59"/>
      <c r="BX73" s="58"/>
      <c r="BY73" s="59"/>
      <c r="BZ73" s="58"/>
      <c r="CA73" s="59"/>
      <c r="CB73" s="58"/>
      <c r="CC73" s="59"/>
      <c r="CD73" s="58"/>
      <c r="CE73" s="59"/>
      <c r="CF73" s="58"/>
      <c r="CG73" s="59"/>
      <c r="CH73" s="58"/>
      <c r="CI73" s="59"/>
      <c r="CJ73" s="58"/>
      <c r="CK73" s="59"/>
      <c r="CL73" s="58"/>
      <c r="CM73" s="59"/>
      <c r="CN73" s="58"/>
      <c r="CO73" s="59"/>
      <c r="CP73" s="58"/>
      <c r="CQ73" s="59"/>
      <c r="CR73" s="58"/>
      <c r="CS73" s="59"/>
      <c r="CT73" s="58"/>
      <c r="CU73" s="59"/>
      <c r="CV73" s="58"/>
      <c r="CW73" s="59"/>
      <c r="CX73" s="58"/>
      <c r="CY73" s="59"/>
      <c r="CZ73" s="58"/>
      <c r="DA73" s="59"/>
      <c r="DB73" s="58"/>
      <c r="DC73" s="59"/>
      <c r="DD73" s="58"/>
    </row>
    <row r="74" spans="2:108" x14ac:dyDescent="0.2">
      <c r="B74" s="58"/>
      <c r="C74" s="59"/>
      <c r="D74" s="58"/>
      <c r="E74" s="59"/>
      <c r="F74" s="58"/>
      <c r="G74" s="59"/>
      <c r="H74" s="58"/>
      <c r="I74" s="59"/>
      <c r="J74" s="58"/>
      <c r="K74" s="59"/>
      <c r="L74" s="58"/>
      <c r="N74" s="58"/>
      <c r="O74" s="59"/>
      <c r="P74" s="58"/>
      <c r="Q74" s="59"/>
      <c r="R74" s="58"/>
      <c r="S74" s="59"/>
      <c r="T74" s="58"/>
      <c r="U74" s="59"/>
      <c r="V74" s="58"/>
      <c r="W74" s="59"/>
      <c r="X74" s="58"/>
      <c r="Y74" s="59"/>
      <c r="Z74" s="58"/>
      <c r="AA74" s="59"/>
      <c r="AB74" s="58"/>
      <c r="AC74" s="59"/>
      <c r="AD74" s="58"/>
      <c r="AE74" s="59"/>
      <c r="AF74" s="58"/>
      <c r="AG74" s="59"/>
      <c r="AH74" s="58"/>
      <c r="AI74" s="59"/>
      <c r="AJ74" s="58"/>
      <c r="AK74" s="59"/>
      <c r="AL74" s="58"/>
      <c r="AM74" s="59"/>
      <c r="AN74" s="58"/>
      <c r="AO74" s="59"/>
      <c r="AP74" s="58"/>
      <c r="AQ74" s="59"/>
      <c r="AR74" s="58"/>
      <c r="AS74" s="59"/>
      <c r="AT74" s="58"/>
      <c r="AU74" s="59"/>
      <c r="AV74" s="58"/>
      <c r="AW74" s="59"/>
      <c r="AX74" s="58"/>
      <c r="AY74" s="59"/>
      <c r="AZ74" s="58"/>
      <c r="BA74" s="59"/>
      <c r="BB74" s="58"/>
      <c r="BC74" s="59"/>
      <c r="BD74" s="58"/>
      <c r="BE74" s="59"/>
      <c r="BF74" s="58"/>
      <c r="BG74" s="59"/>
      <c r="BH74" s="58"/>
      <c r="BI74" s="59"/>
      <c r="BJ74" s="58"/>
      <c r="BK74" s="59"/>
      <c r="BL74" s="58"/>
      <c r="BM74" s="59"/>
      <c r="BN74" s="58"/>
      <c r="BO74" s="59"/>
      <c r="BP74" s="58"/>
      <c r="BQ74" s="59"/>
      <c r="BR74" s="58"/>
      <c r="BS74" s="59"/>
      <c r="BT74" s="58"/>
      <c r="BU74" s="59"/>
      <c r="BV74" s="58"/>
      <c r="BW74" s="59"/>
      <c r="BX74" s="58"/>
      <c r="BY74" s="59"/>
      <c r="BZ74" s="58"/>
      <c r="CA74" s="59"/>
      <c r="CB74" s="58"/>
      <c r="CC74" s="59"/>
      <c r="CD74" s="58"/>
      <c r="CE74" s="59"/>
      <c r="CF74" s="58"/>
      <c r="CG74" s="59"/>
      <c r="CH74" s="58"/>
      <c r="CI74" s="59"/>
      <c r="CJ74" s="58"/>
      <c r="CK74" s="59"/>
      <c r="CL74" s="58"/>
      <c r="CM74" s="59"/>
      <c r="CN74" s="58"/>
      <c r="CO74" s="59"/>
      <c r="CP74" s="58"/>
      <c r="CQ74" s="59"/>
      <c r="CR74" s="58"/>
      <c r="CS74" s="59"/>
      <c r="CT74" s="58"/>
      <c r="CU74" s="59"/>
      <c r="CV74" s="58"/>
      <c r="CW74" s="59"/>
      <c r="CX74" s="58"/>
      <c r="CY74" s="59"/>
      <c r="CZ74" s="58"/>
      <c r="DA74" s="59"/>
      <c r="DB74" s="58"/>
      <c r="DC74" s="59"/>
      <c r="DD74" s="58"/>
    </row>
    <row r="75" spans="2:108" x14ac:dyDescent="0.2">
      <c r="B75" s="58"/>
      <c r="C75" s="59"/>
      <c r="D75" s="58"/>
      <c r="E75" s="59"/>
      <c r="F75" s="58"/>
      <c r="G75" s="59"/>
      <c r="H75" s="58"/>
      <c r="I75" s="59"/>
      <c r="J75" s="58"/>
      <c r="K75" s="59"/>
      <c r="L75" s="58"/>
      <c r="N75" s="58"/>
      <c r="O75" s="59"/>
      <c r="P75" s="58"/>
      <c r="Q75" s="59"/>
      <c r="R75" s="58"/>
      <c r="S75" s="59"/>
      <c r="T75" s="58"/>
      <c r="U75" s="59"/>
      <c r="V75" s="58"/>
      <c r="W75" s="59"/>
      <c r="X75" s="58"/>
      <c r="Y75" s="59"/>
      <c r="Z75" s="58"/>
      <c r="AA75" s="59"/>
      <c r="AB75" s="58"/>
      <c r="AC75" s="59"/>
      <c r="AD75" s="58"/>
      <c r="AE75" s="59"/>
      <c r="AF75" s="58"/>
      <c r="AG75" s="59"/>
      <c r="AH75" s="58"/>
      <c r="AI75" s="59"/>
      <c r="AJ75" s="58"/>
      <c r="AK75" s="59"/>
      <c r="AL75" s="58"/>
      <c r="AM75" s="59"/>
      <c r="AN75" s="58"/>
      <c r="AO75" s="59"/>
      <c r="AP75" s="58"/>
      <c r="AQ75" s="59"/>
      <c r="AR75" s="58"/>
      <c r="AS75" s="59"/>
      <c r="AT75" s="58"/>
      <c r="AU75" s="59"/>
      <c r="AV75" s="58"/>
      <c r="AW75" s="59"/>
      <c r="AX75" s="58"/>
      <c r="AY75" s="59"/>
      <c r="AZ75" s="58"/>
      <c r="BA75" s="59"/>
      <c r="BB75" s="58"/>
      <c r="BC75" s="59"/>
      <c r="BD75" s="58"/>
      <c r="BE75" s="59"/>
      <c r="BF75" s="58"/>
      <c r="BG75" s="59"/>
      <c r="BH75" s="58"/>
      <c r="BI75" s="59"/>
      <c r="BJ75" s="58"/>
      <c r="BK75" s="59"/>
      <c r="BL75" s="58"/>
      <c r="BM75" s="59"/>
      <c r="BN75" s="58"/>
      <c r="BO75" s="59"/>
      <c r="BP75" s="58"/>
      <c r="BQ75" s="59"/>
      <c r="BR75" s="58"/>
      <c r="BS75" s="59"/>
      <c r="BT75" s="58"/>
      <c r="BU75" s="59"/>
      <c r="BV75" s="58"/>
      <c r="BW75" s="59"/>
      <c r="BX75" s="58"/>
      <c r="BY75" s="59"/>
      <c r="BZ75" s="58"/>
      <c r="CA75" s="59"/>
      <c r="CB75" s="58"/>
      <c r="CC75" s="59"/>
      <c r="CD75" s="58"/>
      <c r="CE75" s="59"/>
      <c r="CF75" s="58"/>
      <c r="CG75" s="59"/>
      <c r="CH75" s="58"/>
      <c r="CI75" s="59"/>
      <c r="CJ75" s="58"/>
      <c r="CK75" s="59"/>
      <c r="CL75" s="58"/>
      <c r="CM75" s="59"/>
      <c r="CN75" s="58"/>
      <c r="CO75" s="59"/>
      <c r="CP75" s="58"/>
      <c r="CQ75" s="59"/>
      <c r="CR75" s="58"/>
      <c r="CS75" s="59"/>
      <c r="CT75" s="58"/>
      <c r="CU75" s="59"/>
      <c r="CV75" s="58"/>
      <c r="CW75" s="59"/>
      <c r="CX75" s="58"/>
      <c r="CY75" s="59"/>
      <c r="CZ75" s="58"/>
      <c r="DA75" s="59"/>
      <c r="DB75" s="58"/>
      <c r="DC75" s="59"/>
      <c r="DD75" s="58"/>
    </row>
    <row r="76" spans="2:108" x14ac:dyDescent="0.2">
      <c r="B76" s="58"/>
      <c r="C76" s="59"/>
      <c r="D76" s="58"/>
      <c r="E76" s="59"/>
      <c r="F76" s="58"/>
      <c r="G76" s="59"/>
      <c r="H76" s="58"/>
      <c r="I76" s="59"/>
      <c r="J76" s="58"/>
      <c r="K76" s="59"/>
      <c r="L76" s="58"/>
      <c r="N76" s="58"/>
      <c r="O76" s="59"/>
      <c r="P76" s="58"/>
      <c r="Q76" s="59"/>
      <c r="R76" s="58"/>
      <c r="S76" s="59"/>
      <c r="T76" s="58"/>
      <c r="U76" s="59"/>
      <c r="V76" s="58"/>
      <c r="W76" s="59"/>
      <c r="X76" s="58"/>
      <c r="Y76" s="59"/>
      <c r="Z76" s="58"/>
      <c r="AA76" s="59"/>
      <c r="AB76" s="58"/>
      <c r="AC76" s="59"/>
      <c r="AD76" s="58"/>
      <c r="AE76" s="59"/>
      <c r="AF76" s="58"/>
      <c r="AG76" s="59"/>
      <c r="AH76" s="58"/>
      <c r="AI76" s="59"/>
      <c r="AJ76" s="58"/>
      <c r="AK76" s="59"/>
      <c r="AL76" s="58"/>
      <c r="AM76" s="59"/>
      <c r="AN76" s="58"/>
      <c r="AO76" s="59"/>
      <c r="AP76" s="58"/>
      <c r="AQ76" s="59"/>
      <c r="AR76" s="58"/>
      <c r="AS76" s="59"/>
      <c r="AT76" s="58"/>
      <c r="AU76" s="59"/>
      <c r="AV76" s="58"/>
      <c r="AW76" s="59"/>
      <c r="AX76" s="58"/>
      <c r="AY76" s="59"/>
      <c r="AZ76" s="58"/>
      <c r="BA76" s="59"/>
      <c r="BB76" s="58"/>
      <c r="BC76" s="59"/>
      <c r="BD76" s="58"/>
      <c r="BE76" s="59"/>
      <c r="BF76" s="58"/>
      <c r="BG76" s="59"/>
      <c r="BH76" s="58"/>
      <c r="BI76" s="59"/>
      <c r="BJ76" s="58"/>
      <c r="BK76" s="59"/>
      <c r="BL76" s="58"/>
      <c r="BM76" s="59"/>
      <c r="BN76" s="58"/>
      <c r="BO76" s="59"/>
      <c r="BP76" s="58"/>
      <c r="BQ76" s="59"/>
      <c r="BR76" s="58"/>
      <c r="BS76" s="59"/>
      <c r="BT76" s="58"/>
      <c r="BU76" s="59"/>
      <c r="BV76" s="58"/>
      <c r="BW76" s="59"/>
      <c r="BX76" s="58"/>
      <c r="BY76" s="59"/>
      <c r="BZ76" s="58"/>
      <c r="CA76" s="59"/>
      <c r="CB76" s="58"/>
      <c r="CC76" s="59"/>
      <c r="CD76" s="58"/>
      <c r="CE76" s="59"/>
      <c r="CF76" s="58"/>
      <c r="CG76" s="59"/>
      <c r="CH76" s="58"/>
      <c r="CI76" s="59"/>
      <c r="CJ76" s="58"/>
      <c r="CK76" s="59"/>
      <c r="CL76" s="58"/>
      <c r="CM76" s="59"/>
      <c r="CN76" s="58"/>
      <c r="CO76" s="59"/>
      <c r="CP76" s="58"/>
      <c r="CQ76" s="59"/>
      <c r="CR76" s="58"/>
      <c r="CS76" s="59"/>
      <c r="CT76" s="58"/>
      <c r="CU76" s="59"/>
      <c r="CV76" s="58"/>
      <c r="CW76" s="59"/>
      <c r="CX76" s="58"/>
      <c r="CY76" s="59"/>
      <c r="CZ76" s="58"/>
      <c r="DA76" s="59"/>
      <c r="DB76" s="58"/>
      <c r="DC76" s="59"/>
      <c r="DD76" s="58"/>
    </row>
    <row r="77" spans="2:108" x14ac:dyDescent="0.2">
      <c r="B77" s="58"/>
      <c r="C77" s="59"/>
      <c r="D77" s="58"/>
      <c r="E77" s="59"/>
      <c r="F77" s="58"/>
      <c r="G77" s="59"/>
      <c r="H77" s="58"/>
      <c r="I77" s="59"/>
      <c r="J77" s="58"/>
      <c r="K77" s="59"/>
      <c r="L77" s="58"/>
      <c r="N77" s="58"/>
      <c r="O77" s="59"/>
      <c r="P77" s="58"/>
      <c r="Q77" s="59"/>
      <c r="R77" s="58"/>
      <c r="S77" s="59"/>
      <c r="T77" s="58"/>
      <c r="U77" s="59"/>
      <c r="V77" s="58"/>
      <c r="W77" s="59"/>
      <c r="X77" s="58"/>
      <c r="Y77" s="59"/>
      <c r="Z77" s="58"/>
      <c r="AA77" s="59"/>
      <c r="AB77" s="58"/>
      <c r="AC77" s="59"/>
      <c r="AD77" s="58"/>
      <c r="AE77" s="59"/>
      <c r="AF77" s="58"/>
      <c r="AG77" s="59"/>
      <c r="AH77" s="58"/>
      <c r="AI77" s="59"/>
      <c r="AJ77" s="58"/>
      <c r="AK77" s="59"/>
      <c r="AL77" s="58"/>
      <c r="AM77" s="59"/>
      <c r="AN77" s="58"/>
      <c r="AO77" s="59"/>
      <c r="AP77" s="58"/>
      <c r="AQ77" s="59"/>
      <c r="AR77" s="58"/>
      <c r="AS77" s="59"/>
      <c r="AT77" s="58"/>
      <c r="AU77" s="59"/>
      <c r="AV77" s="58"/>
      <c r="AW77" s="59"/>
      <c r="AX77" s="58"/>
      <c r="AY77" s="59"/>
      <c r="AZ77" s="58"/>
      <c r="BA77" s="59"/>
      <c r="BB77" s="58"/>
      <c r="BC77" s="59"/>
      <c r="BD77" s="58"/>
      <c r="BE77" s="59"/>
      <c r="BF77" s="58"/>
      <c r="BG77" s="59"/>
      <c r="BH77" s="58"/>
      <c r="BI77" s="59"/>
      <c r="BJ77" s="58"/>
      <c r="BK77" s="59"/>
      <c r="BL77" s="58"/>
      <c r="BM77" s="59"/>
      <c r="BN77" s="58"/>
      <c r="BO77" s="59"/>
      <c r="BP77" s="58"/>
      <c r="BQ77" s="59"/>
      <c r="BR77" s="58"/>
      <c r="BS77" s="59"/>
      <c r="BT77" s="58"/>
      <c r="BU77" s="59"/>
      <c r="BV77" s="58"/>
      <c r="BW77" s="59"/>
      <c r="BX77" s="58"/>
      <c r="BY77" s="59"/>
      <c r="BZ77" s="58"/>
      <c r="CA77" s="59"/>
      <c r="CB77" s="58"/>
      <c r="CC77" s="59"/>
      <c r="CD77" s="58"/>
      <c r="CE77" s="59"/>
      <c r="CF77" s="58"/>
      <c r="CG77" s="59"/>
      <c r="CH77" s="58"/>
      <c r="CI77" s="59"/>
      <c r="CJ77" s="58"/>
      <c r="CK77" s="59"/>
      <c r="CL77" s="58"/>
      <c r="CM77" s="59"/>
      <c r="CN77" s="58"/>
      <c r="CO77" s="59"/>
      <c r="CP77" s="58"/>
      <c r="CQ77" s="59"/>
      <c r="CR77" s="58"/>
      <c r="CS77" s="59"/>
      <c r="CT77" s="58"/>
      <c r="CU77" s="59"/>
      <c r="CV77" s="58"/>
      <c r="CW77" s="59"/>
      <c r="CX77" s="58"/>
      <c r="CY77" s="59"/>
      <c r="CZ77" s="58"/>
      <c r="DA77" s="59"/>
      <c r="DB77" s="58"/>
      <c r="DC77" s="59"/>
      <c r="DD77" s="58"/>
    </row>
    <row r="78" spans="2:108" x14ac:dyDescent="0.2">
      <c r="B78" s="58"/>
      <c r="C78" s="59"/>
      <c r="D78" s="58"/>
      <c r="E78" s="59"/>
      <c r="F78" s="58"/>
      <c r="G78" s="59"/>
      <c r="H78" s="58"/>
      <c r="I78" s="59"/>
      <c r="J78" s="58"/>
      <c r="K78" s="59"/>
      <c r="L78" s="58"/>
      <c r="N78" s="58"/>
      <c r="O78" s="59"/>
      <c r="P78" s="58"/>
      <c r="Q78" s="59"/>
      <c r="R78" s="58"/>
      <c r="S78" s="59"/>
      <c r="T78" s="58"/>
      <c r="U78" s="59"/>
      <c r="V78" s="58"/>
      <c r="W78" s="59"/>
      <c r="X78" s="58"/>
      <c r="Y78" s="59"/>
      <c r="Z78" s="58"/>
      <c r="AA78" s="59"/>
      <c r="AB78" s="58"/>
      <c r="AC78" s="59"/>
      <c r="AD78" s="58"/>
      <c r="AE78" s="59"/>
      <c r="AF78" s="58"/>
      <c r="AG78" s="59"/>
      <c r="AH78" s="58"/>
      <c r="AI78" s="59"/>
      <c r="AJ78" s="58"/>
      <c r="AK78" s="59"/>
      <c r="AL78" s="58"/>
      <c r="AM78" s="59"/>
      <c r="AN78" s="58"/>
      <c r="AO78" s="59"/>
      <c r="AP78" s="58"/>
      <c r="AQ78" s="59"/>
      <c r="AR78" s="58"/>
      <c r="AS78" s="59"/>
      <c r="AT78" s="58"/>
      <c r="AU78" s="59"/>
      <c r="AV78" s="58"/>
      <c r="AW78" s="59"/>
      <c r="AX78" s="58"/>
      <c r="AY78" s="59"/>
      <c r="AZ78" s="58"/>
      <c r="BA78" s="59"/>
      <c r="BB78" s="58"/>
      <c r="BC78" s="59"/>
      <c r="BD78" s="58"/>
      <c r="BE78" s="59"/>
      <c r="BF78" s="58"/>
      <c r="BG78" s="59"/>
      <c r="BH78" s="58"/>
      <c r="BI78" s="59"/>
      <c r="BJ78" s="58"/>
      <c r="BK78" s="59"/>
      <c r="BL78" s="58"/>
      <c r="BM78" s="59"/>
      <c r="BN78" s="58"/>
      <c r="BO78" s="59"/>
      <c r="BP78" s="58"/>
      <c r="BQ78" s="59"/>
      <c r="BR78" s="58"/>
      <c r="BS78" s="59"/>
      <c r="BT78" s="58"/>
      <c r="BU78" s="59"/>
      <c r="BV78" s="58"/>
      <c r="BW78" s="59"/>
      <c r="BX78" s="58"/>
      <c r="BY78" s="59"/>
      <c r="BZ78" s="58"/>
      <c r="CA78" s="59"/>
      <c r="CB78" s="58"/>
      <c r="CC78" s="59"/>
      <c r="CD78" s="58"/>
      <c r="CE78" s="59"/>
      <c r="CF78" s="58"/>
      <c r="CG78" s="59"/>
      <c r="CH78" s="58"/>
      <c r="CI78" s="59"/>
      <c r="CJ78" s="58"/>
      <c r="CK78" s="59"/>
      <c r="CL78" s="58"/>
      <c r="CM78" s="59"/>
      <c r="CN78" s="58"/>
      <c r="CO78" s="59"/>
      <c r="CP78" s="58"/>
      <c r="CQ78" s="59"/>
      <c r="CR78" s="58"/>
      <c r="CS78" s="59"/>
      <c r="CT78" s="58"/>
      <c r="CU78" s="59"/>
      <c r="CV78" s="58"/>
      <c r="CW78" s="59"/>
      <c r="CX78" s="58"/>
      <c r="CY78" s="59"/>
      <c r="CZ78" s="58"/>
      <c r="DA78" s="59"/>
      <c r="DB78" s="58"/>
      <c r="DC78" s="59"/>
      <c r="DD78" s="58"/>
    </row>
    <row r="79" spans="2:108" x14ac:dyDescent="0.2">
      <c r="B79" s="58"/>
      <c r="C79" s="59"/>
      <c r="D79" s="58"/>
      <c r="E79" s="59"/>
      <c r="F79" s="58"/>
      <c r="G79" s="59"/>
      <c r="H79" s="58"/>
      <c r="I79" s="59"/>
      <c r="J79" s="58"/>
      <c r="K79" s="59"/>
      <c r="L79" s="58"/>
      <c r="N79" s="58"/>
      <c r="O79" s="59"/>
      <c r="P79" s="58"/>
      <c r="Q79" s="59"/>
      <c r="R79" s="58"/>
      <c r="S79" s="59"/>
      <c r="T79" s="58"/>
      <c r="U79" s="59"/>
      <c r="V79" s="58"/>
      <c r="W79" s="59"/>
      <c r="X79" s="58"/>
      <c r="Y79" s="59"/>
      <c r="Z79" s="58"/>
      <c r="AA79" s="59"/>
      <c r="AB79" s="58"/>
      <c r="AC79" s="59"/>
      <c r="AD79" s="58"/>
      <c r="AE79" s="59"/>
      <c r="AF79" s="58"/>
      <c r="AG79" s="59"/>
      <c r="AH79" s="58"/>
      <c r="AI79" s="59"/>
      <c r="AJ79" s="58"/>
      <c r="AK79" s="59"/>
      <c r="AL79" s="58"/>
      <c r="AM79" s="59"/>
      <c r="AN79" s="58"/>
      <c r="AO79" s="59"/>
      <c r="AP79" s="58"/>
      <c r="AQ79" s="59"/>
      <c r="AR79" s="58"/>
      <c r="AS79" s="59"/>
      <c r="AT79" s="58"/>
      <c r="AU79" s="59"/>
      <c r="AV79" s="58"/>
      <c r="AW79" s="59"/>
      <c r="AX79" s="58"/>
      <c r="AY79" s="59"/>
      <c r="AZ79" s="58"/>
      <c r="BA79" s="59"/>
      <c r="BB79" s="58"/>
      <c r="BC79" s="59"/>
      <c r="BD79" s="58"/>
      <c r="BE79" s="59"/>
      <c r="BF79" s="58"/>
      <c r="BG79" s="59"/>
      <c r="BH79" s="58"/>
      <c r="BI79" s="59"/>
      <c r="BJ79" s="58"/>
      <c r="BK79" s="59"/>
      <c r="BL79" s="58"/>
      <c r="BM79" s="59"/>
      <c r="BN79" s="58"/>
      <c r="BO79" s="59"/>
      <c r="BP79" s="58"/>
      <c r="BQ79" s="59"/>
      <c r="BR79" s="58"/>
      <c r="BS79" s="59"/>
      <c r="BT79" s="58"/>
      <c r="BU79" s="59"/>
      <c r="BV79" s="58"/>
      <c r="BW79" s="59"/>
      <c r="BX79" s="58"/>
      <c r="BY79" s="59"/>
      <c r="BZ79" s="58"/>
      <c r="CA79" s="59"/>
      <c r="CB79" s="58"/>
      <c r="CC79" s="59"/>
      <c r="CD79" s="58"/>
      <c r="CE79" s="59"/>
      <c r="CF79" s="58"/>
      <c r="CG79" s="59"/>
      <c r="CH79" s="58"/>
      <c r="CI79" s="59"/>
      <c r="CJ79" s="58"/>
      <c r="CK79" s="59"/>
      <c r="CL79" s="58"/>
      <c r="CM79" s="59"/>
      <c r="CN79" s="58"/>
      <c r="CO79" s="59"/>
      <c r="CP79" s="58"/>
      <c r="CQ79" s="59"/>
      <c r="CR79" s="58"/>
      <c r="CS79" s="59"/>
      <c r="CT79" s="58"/>
      <c r="CU79" s="59"/>
      <c r="CV79" s="58"/>
      <c r="CW79" s="59"/>
      <c r="CX79" s="58"/>
      <c r="CY79" s="59"/>
      <c r="CZ79" s="58"/>
      <c r="DA79" s="59"/>
      <c r="DB79" s="58"/>
      <c r="DC79" s="59"/>
      <c r="DD79" s="58"/>
    </row>
    <row r="80" spans="2:108" x14ac:dyDescent="0.2">
      <c r="B80" s="58"/>
      <c r="C80" s="59"/>
      <c r="D80" s="58"/>
      <c r="E80" s="59"/>
      <c r="F80" s="58"/>
      <c r="G80" s="59"/>
      <c r="H80" s="58"/>
      <c r="I80" s="59"/>
      <c r="J80" s="58"/>
      <c r="K80" s="59"/>
      <c r="L80" s="58"/>
      <c r="N80" s="58"/>
      <c r="O80" s="59"/>
      <c r="P80" s="58"/>
      <c r="Q80" s="59"/>
      <c r="R80" s="58"/>
      <c r="S80" s="59"/>
      <c r="T80" s="58"/>
      <c r="U80" s="59"/>
      <c r="V80" s="58"/>
      <c r="W80" s="59"/>
      <c r="X80" s="58"/>
      <c r="Y80" s="59"/>
      <c r="Z80" s="58"/>
      <c r="AA80" s="59"/>
      <c r="AB80" s="58"/>
      <c r="AC80" s="59"/>
      <c r="AD80" s="58"/>
      <c r="AE80" s="59"/>
      <c r="AF80" s="58"/>
      <c r="AG80" s="59"/>
      <c r="AH80" s="58"/>
      <c r="AI80" s="59"/>
      <c r="AJ80" s="58"/>
      <c r="AK80" s="59"/>
      <c r="AL80" s="58"/>
      <c r="AM80" s="59"/>
      <c r="AN80" s="58"/>
      <c r="AO80" s="59"/>
      <c r="AP80" s="58"/>
      <c r="AQ80" s="59"/>
      <c r="AR80" s="58"/>
      <c r="AS80" s="59"/>
      <c r="AT80" s="58"/>
      <c r="AU80" s="59"/>
      <c r="AV80" s="58"/>
      <c r="AW80" s="59"/>
      <c r="AX80" s="58"/>
      <c r="AY80" s="59"/>
      <c r="AZ80" s="58"/>
      <c r="BA80" s="59"/>
      <c r="BB80" s="58"/>
      <c r="BC80" s="59"/>
      <c r="BD80" s="58"/>
      <c r="BE80" s="59"/>
      <c r="BF80" s="58"/>
      <c r="BG80" s="59"/>
      <c r="BH80" s="58"/>
      <c r="BI80" s="59"/>
      <c r="BJ80" s="58"/>
      <c r="BK80" s="59"/>
      <c r="BL80" s="58"/>
      <c r="BM80" s="59"/>
      <c r="BN80" s="58"/>
      <c r="BO80" s="59"/>
      <c r="BP80" s="58"/>
      <c r="BQ80" s="59"/>
      <c r="BR80" s="58"/>
      <c r="BS80" s="59"/>
      <c r="BT80" s="58"/>
      <c r="BU80" s="59"/>
      <c r="BV80" s="58"/>
      <c r="BW80" s="59"/>
      <c r="BX80" s="58"/>
      <c r="BY80" s="59"/>
      <c r="BZ80" s="58"/>
      <c r="CA80" s="59"/>
      <c r="CB80" s="58"/>
      <c r="CC80" s="59"/>
      <c r="CD80" s="58"/>
      <c r="CE80" s="59"/>
      <c r="CF80" s="58"/>
      <c r="CG80" s="59"/>
      <c r="CH80" s="58"/>
      <c r="CI80" s="59"/>
      <c r="CJ80" s="58"/>
      <c r="CK80" s="59"/>
      <c r="CL80" s="58"/>
      <c r="CM80" s="59"/>
      <c r="CN80" s="58"/>
      <c r="CO80" s="59"/>
      <c r="CP80" s="58"/>
      <c r="CQ80" s="59"/>
      <c r="CR80" s="58"/>
      <c r="CS80" s="59"/>
      <c r="CT80" s="58"/>
      <c r="CU80" s="59"/>
      <c r="CV80" s="58"/>
      <c r="CW80" s="59"/>
      <c r="CX80" s="58"/>
      <c r="CY80" s="59"/>
      <c r="CZ80" s="58"/>
      <c r="DA80" s="59"/>
      <c r="DB80" s="58"/>
      <c r="DC80" s="59"/>
      <c r="DD80" s="58"/>
    </row>
    <row r="81" spans="2:108" x14ac:dyDescent="0.2">
      <c r="B81" s="58"/>
      <c r="C81" s="59"/>
      <c r="D81" s="58"/>
      <c r="E81" s="59"/>
      <c r="F81" s="58"/>
      <c r="G81" s="59"/>
      <c r="H81" s="58"/>
      <c r="I81" s="59"/>
      <c r="J81" s="58"/>
      <c r="K81" s="59"/>
      <c r="L81" s="58"/>
      <c r="N81" s="58"/>
      <c r="O81" s="59"/>
      <c r="P81" s="58"/>
      <c r="Q81" s="59"/>
      <c r="R81" s="58"/>
      <c r="S81" s="59"/>
      <c r="T81" s="58"/>
      <c r="U81" s="59"/>
      <c r="V81" s="58"/>
      <c r="W81" s="59"/>
      <c r="X81" s="58"/>
      <c r="Y81" s="59"/>
      <c r="Z81" s="58"/>
      <c r="AA81" s="59"/>
      <c r="AB81" s="58"/>
      <c r="AC81" s="59"/>
      <c r="AD81" s="58"/>
      <c r="AE81" s="59"/>
      <c r="AF81" s="58"/>
      <c r="AG81" s="59"/>
      <c r="AH81" s="58"/>
      <c r="AI81" s="59"/>
      <c r="AJ81" s="58"/>
      <c r="AK81" s="59"/>
      <c r="AL81" s="58"/>
      <c r="AM81" s="59"/>
      <c r="AN81" s="58"/>
      <c r="AO81" s="59"/>
      <c r="AP81" s="58"/>
      <c r="AQ81" s="59"/>
      <c r="AR81" s="58"/>
      <c r="AS81" s="59"/>
      <c r="AT81" s="58"/>
      <c r="AU81" s="59"/>
      <c r="AV81" s="58"/>
      <c r="AW81" s="59"/>
      <c r="AX81" s="58"/>
      <c r="AY81" s="59"/>
      <c r="AZ81" s="58"/>
      <c r="BA81" s="59"/>
      <c r="BB81" s="58"/>
      <c r="BC81" s="59"/>
      <c r="BD81" s="58"/>
      <c r="BE81" s="59"/>
      <c r="BF81" s="58"/>
      <c r="BG81" s="59"/>
      <c r="BH81" s="58"/>
      <c r="BI81" s="59"/>
      <c r="BJ81" s="58"/>
      <c r="BK81" s="59"/>
      <c r="BL81" s="58"/>
      <c r="BM81" s="59"/>
      <c r="BN81" s="58"/>
      <c r="BO81" s="59"/>
      <c r="BP81" s="58"/>
      <c r="BQ81" s="59"/>
      <c r="BR81" s="58"/>
      <c r="BS81" s="59"/>
      <c r="BT81" s="58"/>
      <c r="BU81" s="59"/>
      <c r="BV81" s="58"/>
      <c r="BW81" s="59"/>
      <c r="BX81" s="58"/>
      <c r="BY81" s="59"/>
      <c r="BZ81" s="58"/>
      <c r="CA81" s="59"/>
      <c r="CB81" s="58"/>
      <c r="CC81" s="59"/>
      <c r="CD81" s="58"/>
      <c r="CE81" s="59"/>
      <c r="CF81" s="58"/>
      <c r="CG81" s="59"/>
      <c r="CH81" s="58"/>
      <c r="CI81" s="59"/>
      <c r="CJ81" s="58"/>
      <c r="CK81" s="59"/>
      <c r="CL81" s="58"/>
      <c r="CM81" s="59"/>
      <c r="CN81" s="58"/>
      <c r="CO81" s="59"/>
      <c r="CP81" s="58"/>
      <c r="CQ81" s="59"/>
      <c r="CR81" s="58"/>
      <c r="CS81" s="59"/>
      <c r="CT81" s="58"/>
      <c r="CU81" s="59"/>
      <c r="CV81" s="58"/>
      <c r="CW81" s="59"/>
      <c r="CX81" s="58"/>
      <c r="CY81" s="59"/>
      <c r="CZ81" s="58"/>
      <c r="DA81" s="59"/>
      <c r="DB81" s="58"/>
      <c r="DC81" s="59"/>
      <c r="DD81" s="58"/>
    </row>
    <row r="82" spans="2:108" x14ac:dyDescent="0.2">
      <c r="B82" s="58"/>
      <c r="C82" s="59"/>
      <c r="D82" s="58"/>
      <c r="E82" s="59"/>
      <c r="F82" s="58"/>
      <c r="G82" s="59"/>
      <c r="H82" s="58"/>
      <c r="I82" s="59"/>
      <c r="J82" s="58"/>
      <c r="K82" s="59"/>
      <c r="L82" s="58"/>
      <c r="N82" s="58"/>
      <c r="O82" s="59"/>
      <c r="P82" s="58"/>
      <c r="Q82" s="59"/>
      <c r="R82" s="58"/>
      <c r="S82" s="59"/>
      <c r="T82" s="58"/>
      <c r="U82" s="59"/>
      <c r="V82" s="58"/>
      <c r="W82" s="59"/>
      <c r="X82" s="58"/>
      <c r="Y82" s="59"/>
      <c r="Z82" s="58"/>
      <c r="AA82" s="59"/>
      <c r="AB82" s="58"/>
      <c r="AC82" s="59"/>
      <c r="AD82" s="58"/>
      <c r="AE82" s="59"/>
      <c r="AF82" s="58"/>
      <c r="AG82" s="59"/>
      <c r="AH82" s="58"/>
      <c r="AI82" s="59"/>
      <c r="AJ82" s="58"/>
      <c r="AK82" s="59"/>
      <c r="AL82" s="58"/>
      <c r="AM82" s="59"/>
      <c r="AN82" s="58"/>
      <c r="AO82" s="59"/>
      <c r="AP82" s="58"/>
      <c r="AQ82" s="59"/>
      <c r="AR82" s="58"/>
      <c r="AS82" s="59"/>
      <c r="AT82" s="58"/>
      <c r="AU82" s="59"/>
      <c r="AV82" s="58"/>
      <c r="AW82" s="59"/>
      <c r="AX82" s="58"/>
      <c r="AY82" s="59"/>
      <c r="AZ82" s="58"/>
      <c r="BA82" s="59"/>
      <c r="BB82" s="58"/>
      <c r="BC82" s="59"/>
      <c r="BD82" s="58"/>
      <c r="BE82" s="59"/>
      <c r="BF82" s="58"/>
      <c r="BG82" s="59"/>
      <c r="BH82" s="58"/>
      <c r="BI82" s="59"/>
      <c r="BJ82" s="58"/>
      <c r="BK82" s="59"/>
      <c r="BL82" s="58"/>
      <c r="BM82" s="59"/>
      <c r="BN82" s="58"/>
      <c r="BO82" s="59"/>
      <c r="BP82" s="58"/>
      <c r="BQ82" s="59"/>
      <c r="BR82" s="58"/>
      <c r="BS82" s="59"/>
      <c r="BT82" s="58"/>
      <c r="BU82" s="59"/>
      <c r="BV82" s="58"/>
      <c r="BW82" s="59"/>
      <c r="BX82" s="58"/>
      <c r="BY82" s="59"/>
      <c r="BZ82" s="58"/>
      <c r="CA82" s="59"/>
      <c r="CB82" s="58"/>
      <c r="CC82" s="59"/>
      <c r="CD82" s="58"/>
      <c r="CE82" s="59"/>
      <c r="CF82" s="58"/>
      <c r="CG82" s="59"/>
      <c r="CH82" s="58"/>
      <c r="CI82" s="59"/>
      <c r="CJ82" s="58"/>
      <c r="CK82" s="59"/>
      <c r="CL82" s="58"/>
      <c r="CM82" s="59"/>
      <c r="CN82" s="58"/>
      <c r="CO82" s="59"/>
      <c r="CP82" s="58"/>
      <c r="CQ82" s="59"/>
      <c r="CR82" s="58"/>
      <c r="CS82" s="59"/>
      <c r="CT82" s="58"/>
      <c r="CU82" s="59"/>
      <c r="CV82" s="58"/>
      <c r="CW82" s="59"/>
      <c r="CX82" s="58"/>
      <c r="CY82" s="59"/>
      <c r="CZ82" s="58"/>
      <c r="DA82" s="59"/>
      <c r="DB82" s="58"/>
      <c r="DC82" s="59"/>
      <c r="DD82" s="58"/>
    </row>
    <row r="83" spans="2:108" x14ac:dyDescent="0.2">
      <c r="B83" s="58"/>
      <c r="C83" s="59"/>
      <c r="D83" s="58"/>
      <c r="E83" s="59"/>
      <c r="F83" s="58"/>
      <c r="G83" s="59"/>
      <c r="H83" s="58"/>
      <c r="I83" s="59"/>
      <c r="J83" s="58"/>
      <c r="K83" s="59"/>
      <c r="L83" s="58"/>
      <c r="N83" s="58"/>
      <c r="O83" s="59"/>
      <c r="P83" s="58"/>
      <c r="Q83" s="59"/>
      <c r="R83" s="58"/>
      <c r="S83" s="59"/>
      <c r="T83" s="58"/>
      <c r="U83" s="59"/>
      <c r="V83" s="58"/>
      <c r="W83" s="59"/>
      <c r="X83" s="58"/>
      <c r="Y83" s="59"/>
      <c r="Z83" s="58"/>
      <c r="AA83" s="59"/>
      <c r="AB83" s="58"/>
      <c r="AC83" s="59"/>
      <c r="AD83" s="58"/>
      <c r="AE83" s="59"/>
      <c r="AF83" s="58"/>
      <c r="AG83" s="59"/>
      <c r="AH83" s="58"/>
      <c r="AI83" s="59"/>
      <c r="AJ83" s="58"/>
      <c r="AK83" s="59"/>
      <c r="AL83" s="58"/>
      <c r="AM83" s="59"/>
      <c r="AN83" s="58"/>
      <c r="AO83" s="59"/>
      <c r="AP83" s="58"/>
      <c r="AQ83" s="59"/>
      <c r="AR83" s="58"/>
      <c r="AS83" s="59"/>
      <c r="AT83" s="58"/>
      <c r="AU83" s="59"/>
      <c r="AV83" s="58"/>
      <c r="AW83" s="59"/>
      <c r="AX83" s="58"/>
      <c r="AY83" s="59"/>
      <c r="AZ83" s="58"/>
      <c r="BA83" s="59"/>
      <c r="BB83" s="58"/>
      <c r="BC83" s="59"/>
      <c r="BD83" s="58"/>
      <c r="BE83" s="59"/>
      <c r="BF83" s="58"/>
      <c r="BG83" s="59"/>
      <c r="BH83" s="58"/>
      <c r="BI83" s="59"/>
      <c r="BJ83" s="58"/>
      <c r="BK83" s="59"/>
      <c r="BL83" s="58"/>
      <c r="BM83" s="59"/>
      <c r="BN83" s="58"/>
      <c r="BO83" s="59"/>
      <c r="BP83" s="58"/>
      <c r="BQ83" s="59"/>
      <c r="BR83" s="58"/>
      <c r="BS83" s="59"/>
      <c r="BT83" s="58"/>
      <c r="BU83" s="59"/>
      <c r="BV83" s="58"/>
      <c r="BW83" s="59"/>
      <c r="BX83" s="58"/>
      <c r="BY83" s="59"/>
      <c r="BZ83" s="58"/>
      <c r="CA83" s="59"/>
      <c r="CB83" s="58"/>
      <c r="CC83" s="59"/>
      <c r="CD83" s="58"/>
      <c r="CE83" s="59"/>
      <c r="CF83" s="58"/>
      <c r="CG83" s="59"/>
      <c r="CH83" s="58"/>
      <c r="CI83" s="59"/>
      <c r="CJ83" s="58"/>
      <c r="CK83" s="59"/>
      <c r="CL83" s="58"/>
      <c r="CM83" s="59"/>
      <c r="CN83" s="58"/>
      <c r="CO83" s="59"/>
      <c r="CP83" s="58"/>
      <c r="CQ83" s="59"/>
      <c r="CR83" s="58"/>
      <c r="CS83" s="59"/>
      <c r="CT83" s="58"/>
      <c r="CU83" s="59"/>
      <c r="CV83" s="58"/>
      <c r="CW83" s="59"/>
      <c r="CX83" s="58"/>
      <c r="CY83" s="59"/>
      <c r="CZ83" s="58"/>
      <c r="DA83" s="59"/>
      <c r="DB83" s="58"/>
      <c r="DC83" s="59"/>
      <c r="DD83" s="58"/>
    </row>
    <row r="84" spans="2:108" x14ac:dyDescent="0.2">
      <c r="B84" s="58"/>
      <c r="C84" s="59"/>
      <c r="D84" s="58"/>
      <c r="E84" s="59"/>
      <c r="F84" s="58"/>
      <c r="G84" s="59"/>
      <c r="H84" s="58"/>
      <c r="I84" s="59"/>
      <c r="J84" s="58"/>
      <c r="K84" s="59"/>
      <c r="L84" s="58"/>
      <c r="N84" s="58"/>
      <c r="O84" s="59"/>
      <c r="P84" s="58"/>
      <c r="Q84" s="59"/>
      <c r="R84" s="58"/>
      <c r="S84" s="59"/>
      <c r="T84" s="58"/>
      <c r="U84" s="59"/>
      <c r="V84" s="58"/>
      <c r="W84" s="59"/>
      <c r="X84" s="58"/>
      <c r="Y84" s="59"/>
      <c r="Z84" s="58"/>
      <c r="AA84" s="59"/>
      <c r="AB84" s="58"/>
      <c r="AC84" s="59"/>
      <c r="AD84" s="58"/>
      <c r="AE84" s="59"/>
      <c r="AF84" s="58"/>
      <c r="AG84" s="59"/>
      <c r="AH84" s="58"/>
      <c r="AI84" s="59"/>
      <c r="AJ84" s="58"/>
      <c r="AK84" s="59"/>
      <c r="AL84" s="58"/>
      <c r="AM84" s="59"/>
      <c r="AN84" s="58"/>
      <c r="AO84" s="59"/>
      <c r="AP84" s="58"/>
      <c r="AQ84" s="59"/>
      <c r="AR84" s="58"/>
      <c r="AS84" s="59"/>
      <c r="AT84" s="58"/>
      <c r="AU84" s="59"/>
      <c r="AV84" s="58"/>
      <c r="AW84" s="59"/>
      <c r="AX84" s="58"/>
      <c r="AY84" s="59"/>
      <c r="AZ84" s="58"/>
      <c r="BA84" s="59"/>
      <c r="BB84" s="58"/>
      <c r="BC84" s="59"/>
      <c r="BD84" s="58"/>
      <c r="BE84" s="59"/>
      <c r="BF84" s="58"/>
      <c r="BG84" s="59"/>
      <c r="BH84" s="58"/>
      <c r="BI84" s="59"/>
      <c r="BJ84" s="58"/>
      <c r="BK84" s="59"/>
      <c r="BL84" s="58"/>
      <c r="BM84" s="59"/>
      <c r="BN84" s="58"/>
      <c r="BO84" s="59"/>
      <c r="BP84" s="58"/>
      <c r="BQ84" s="59"/>
      <c r="BR84" s="58"/>
      <c r="BS84" s="59"/>
      <c r="BT84" s="58"/>
      <c r="BU84" s="59"/>
      <c r="BV84" s="58"/>
      <c r="BW84" s="59"/>
      <c r="BX84" s="58"/>
      <c r="BY84" s="59"/>
      <c r="BZ84" s="58"/>
      <c r="CA84" s="59"/>
      <c r="CB84" s="58"/>
      <c r="CC84" s="59"/>
      <c r="CD84" s="58"/>
      <c r="CE84" s="59"/>
      <c r="CF84" s="58"/>
      <c r="CG84" s="59"/>
      <c r="CH84" s="58"/>
      <c r="CI84" s="59"/>
      <c r="CJ84" s="58"/>
      <c r="CK84" s="59"/>
      <c r="CL84" s="58"/>
      <c r="CM84" s="59"/>
      <c r="CN84" s="58"/>
      <c r="CO84" s="59"/>
      <c r="CP84" s="58"/>
      <c r="CQ84" s="59"/>
      <c r="CR84" s="58"/>
      <c r="CS84" s="59"/>
      <c r="CT84" s="58"/>
      <c r="CU84" s="59"/>
      <c r="CV84" s="58"/>
      <c r="CW84" s="59"/>
      <c r="CX84" s="58"/>
      <c r="CY84" s="59"/>
      <c r="CZ84" s="58"/>
      <c r="DA84" s="59"/>
      <c r="DB84" s="58"/>
      <c r="DC84" s="59"/>
      <c r="DD84" s="58"/>
    </row>
    <row r="85" spans="2:108" x14ac:dyDescent="0.2">
      <c r="B85" s="58"/>
      <c r="C85" s="59"/>
      <c r="D85" s="58"/>
      <c r="E85" s="59"/>
      <c r="F85" s="58"/>
      <c r="G85" s="59"/>
      <c r="H85" s="58"/>
      <c r="I85" s="59"/>
      <c r="J85" s="58"/>
      <c r="K85" s="59"/>
      <c r="L85" s="58"/>
      <c r="N85" s="58"/>
      <c r="O85" s="59"/>
      <c r="P85" s="58"/>
      <c r="Q85" s="59"/>
      <c r="R85" s="58"/>
      <c r="S85" s="59"/>
      <c r="T85" s="58"/>
      <c r="U85" s="59"/>
      <c r="V85" s="58"/>
      <c r="W85" s="59"/>
      <c r="X85" s="58"/>
      <c r="Y85" s="59"/>
      <c r="Z85" s="58"/>
      <c r="AA85" s="59"/>
      <c r="AB85" s="58"/>
      <c r="AC85" s="59"/>
      <c r="AD85" s="58"/>
      <c r="AE85" s="59"/>
      <c r="AF85" s="58"/>
      <c r="AG85" s="59"/>
      <c r="AH85" s="58"/>
      <c r="AI85" s="59"/>
      <c r="AJ85" s="58"/>
      <c r="AK85" s="59"/>
      <c r="AL85" s="58"/>
      <c r="AM85" s="59"/>
      <c r="AN85" s="58"/>
      <c r="AO85" s="59"/>
      <c r="AP85" s="58"/>
      <c r="AQ85" s="59"/>
      <c r="AR85" s="58"/>
      <c r="AS85" s="59"/>
      <c r="AT85" s="58"/>
      <c r="AU85" s="59"/>
      <c r="AV85" s="58"/>
      <c r="AW85" s="59"/>
      <c r="AX85" s="58"/>
      <c r="AY85" s="59"/>
      <c r="AZ85" s="58"/>
      <c r="BA85" s="59"/>
      <c r="BB85" s="58"/>
      <c r="BC85" s="59"/>
      <c r="BD85" s="58"/>
      <c r="BE85" s="59"/>
      <c r="BF85" s="58"/>
      <c r="BG85" s="59"/>
      <c r="BH85" s="58"/>
      <c r="BI85" s="59"/>
      <c r="BJ85" s="58"/>
      <c r="BK85" s="59"/>
      <c r="BL85" s="58"/>
      <c r="BM85" s="59"/>
      <c r="BN85" s="58"/>
      <c r="BO85" s="59"/>
      <c r="BP85" s="58"/>
      <c r="BQ85" s="59"/>
      <c r="BR85" s="58"/>
      <c r="BS85" s="59"/>
      <c r="BT85" s="58"/>
      <c r="BU85" s="59"/>
      <c r="BV85" s="58"/>
      <c r="BW85" s="59"/>
      <c r="BX85" s="58"/>
      <c r="BY85" s="59"/>
      <c r="BZ85" s="58"/>
      <c r="CA85" s="59"/>
      <c r="CB85" s="58"/>
      <c r="CC85" s="59"/>
      <c r="CD85" s="58"/>
      <c r="CE85" s="59"/>
      <c r="CF85" s="58"/>
      <c r="CG85" s="59"/>
      <c r="CH85" s="58"/>
      <c r="CI85" s="59"/>
      <c r="CJ85" s="58"/>
      <c r="CK85" s="59"/>
      <c r="CL85" s="58"/>
      <c r="CM85" s="59"/>
      <c r="CN85" s="58"/>
      <c r="CO85" s="59"/>
      <c r="CP85" s="58"/>
      <c r="CQ85" s="59"/>
      <c r="CR85" s="58"/>
      <c r="CS85" s="59"/>
      <c r="CT85" s="58"/>
      <c r="CU85" s="59"/>
      <c r="CV85" s="58"/>
      <c r="CW85" s="59"/>
      <c r="CX85" s="58"/>
      <c r="CY85" s="59"/>
      <c r="CZ85" s="58"/>
      <c r="DA85" s="59"/>
      <c r="DB85" s="58"/>
      <c r="DC85" s="59"/>
      <c r="DD85" s="58"/>
    </row>
    <row r="86" spans="2:108" x14ac:dyDescent="0.2">
      <c r="B86" s="58"/>
      <c r="C86" s="59"/>
      <c r="D86" s="58"/>
      <c r="E86" s="59"/>
      <c r="F86" s="58"/>
      <c r="G86" s="59"/>
      <c r="H86" s="58"/>
      <c r="I86" s="59"/>
      <c r="J86" s="58"/>
      <c r="K86" s="59"/>
      <c r="L86" s="58"/>
      <c r="N86" s="58"/>
      <c r="O86" s="59"/>
      <c r="P86" s="58"/>
      <c r="Q86" s="59"/>
      <c r="R86" s="58"/>
      <c r="S86" s="59"/>
      <c r="T86" s="58"/>
      <c r="U86" s="59"/>
      <c r="V86" s="58"/>
      <c r="W86" s="59"/>
      <c r="X86" s="58"/>
      <c r="Y86" s="59"/>
      <c r="Z86" s="58"/>
      <c r="AA86" s="59"/>
      <c r="AB86" s="58"/>
      <c r="AC86" s="59"/>
      <c r="AD86" s="58"/>
      <c r="AE86" s="59"/>
      <c r="AF86" s="58"/>
      <c r="AG86" s="59"/>
      <c r="AH86" s="58"/>
      <c r="AI86" s="59"/>
      <c r="AJ86" s="58"/>
      <c r="AK86" s="59"/>
      <c r="AL86" s="58"/>
      <c r="AM86" s="59"/>
      <c r="AN86" s="58"/>
      <c r="AO86" s="59"/>
      <c r="AP86" s="58"/>
      <c r="AQ86" s="59"/>
      <c r="AR86" s="58"/>
      <c r="AS86" s="59"/>
      <c r="AT86" s="58"/>
      <c r="AU86" s="59"/>
      <c r="AV86" s="58"/>
      <c r="AW86" s="59"/>
      <c r="AX86" s="58"/>
      <c r="AY86" s="59"/>
      <c r="AZ86" s="58"/>
      <c r="BA86" s="59"/>
      <c r="BB86" s="58"/>
      <c r="BC86" s="59"/>
      <c r="BD86" s="58"/>
      <c r="BE86" s="59"/>
      <c r="BF86" s="58"/>
      <c r="BG86" s="59"/>
      <c r="BH86" s="58"/>
      <c r="BI86" s="59"/>
      <c r="BJ86" s="58"/>
      <c r="BK86" s="59"/>
      <c r="BL86" s="58"/>
      <c r="BM86" s="59"/>
      <c r="BN86" s="58"/>
      <c r="BO86" s="59"/>
      <c r="BP86" s="58"/>
      <c r="BQ86" s="59"/>
      <c r="BR86" s="58"/>
      <c r="BS86" s="59"/>
      <c r="BT86" s="58"/>
      <c r="BU86" s="59"/>
      <c r="BV86" s="58"/>
      <c r="BW86" s="59"/>
      <c r="BX86" s="58"/>
      <c r="BY86" s="59"/>
      <c r="BZ86" s="58"/>
      <c r="CA86" s="59"/>
      <c r="CB86" s="58"/>
      <c r="CC86" s="59"/>
      <c r="CD86" s="58"/>
      <c r="CE86" s="59"/>
      <c r="CF86" s="58"/>
      <c r="CG86" s="59"/>
      <c r="CH86" s="58"/>
      <c r="CI86" s="59"/>
      <c r="CJ86" s="58"/>
      <c r="CK86" s="59"/>
      <c r="CL86" s="58"/>
      <c r="CM86" s="59"/>
      <c r="CN86" s="58"/>
      <c r="CO86" s="59"/>
      <c r="CP86" s="58"/>
      <c r="CQ86" s="59"/>
      <c r="CR86" s="58"/>
      <c r="CS86" s="59"/>
      <c r="CT86" s="58"/>
      <c r="CU86" s="59"/>
      <c r="CV86" s="58"/>
      <c r="CW86" s="59"/>
      <c r="CX86" s="58"/>
      <c r="CY86" s="59"/>
      <c r="CZ86" s="58"/>
      <c r="DA86" s="59"/>
      <c r="DB86" s="58"/>
      <c r="DC86" s="59"/>
      <c r="DD86" s="58"/>
    </row>
    <row r="87" spans="2:108" x14ac:dyDescent="0.2">
      <c r="B87" s="58"/>
      <c r="C87" s="59"/>
      <c r="D87" s="58"/>
      <c r="E87" s="59"/>
      <c r="F87" s="58"/>
      <c r="G87" s="59"/>
      <c r="H87" s="58"/>
      <c r="I87" s="59"/>
      <c r="J87" s="58"/>
      <c r="K87" s="59"/>
      <c r="L87" s="58"/>
      <c r="N87" s="58"/>
      <c r="O87" s="59"/>
      <c r="P87" s="58"/>
      <c r="Q87" s="59"/>
      <c r="R87" s="58"/>
      <c r="S87" s="59"/>
      <c r="T87" s="58"/>
      <c r="U87" s="59"/>
      <c r="V87" s="58"/>
      <c r="W87" s="59"/>
      <c r="X87" s="58"/>
      <c r="Y87" s="59"/>
      <c r="Z87" s="58"/>
      <c r="AA87" s="59"/>
      <c r="AB87" s="58"/>
      <c r="AC87" s="59"/>
      <c r="AD87" s="58"/>
      <c r="AE87" s="59"/>
      <c r="AF87" s="58"/>
      <c r="AG87" s="59"/>
      <c r="AH87" s="58"/>
      <c r="AI87" s="59"/>
      <c r="AJ87" s="58"/>
      <c r="AK87" s="59"/>
      <c r="AL87" s="58"/>
      <c r="AM87" s="59"/>
      <c r="AN87" s="58"/>
      <c r="AO87" s="59"/>
      <c r="AP87" s="58"/>
      <c r="AQ87" s="59"/>
      <c r="AR87" s="58"/>
      <c r="AS87" s="59"/>
      <c r="AT87" s="58"/>
      <c r="AU87" s="59"/>
      <c r="AV87" s="58"/>
      <c r="AW87" s="59"/>
      <c r="AX87" s="58"/>
      <c r="AY87" s="59"/>
      <c r="AZ87" s="58"/>
      <c r="BA87" s="59"/>
      <c r="BB87" s="58"/>
      <c r="BC87" s="59"/>
      <c r="BD87" s="58"/>
      <c r="BE87" s="59"/>
      <c r="BF87" s="58"/>
      <c r="BG87" s="59"/>
      <c r="BH87" s="58"/>
      <c r="BI87" s="59"/>
      <c r="BJ87" s="58"/>
      <c r="BK87" s="59"/>
      <c r="BL87" s="58"/>
      <c r="BM87" s="59"/>
      <c r="BN87" s="58"/>
      <c r="BO87" s="59"/>
      <c r="BP87" s="58"/>
      <c r="BQ87" s="59"/>
      <c r="BR87" s="58"/>
      <c r="BS87" s="59"/>
      <c r="BT87" s="58"/>
      <c r="BU87" s="59"/>
      <c r="BV87" s="58"/>
      <c r="BW87" s="59"/>
      <c r="BX87" s="58"/>
      <c r="BY87" s="59"/>
      <c r="BZ87" s="58"/>
      <c r="CA87" s="59"/>
      <c r="CB87" s="58"/>
      <c r="CC87" s="59"/>
      <c r="CD87" s="58"/>
      <c r="CE87" s="59"/>
      <c r="CF87" s="58"/>
      <c r="CG87" s="59"/>
      <c r="CH87" s="58"/>
      <c r="CI87" s="59"/>
      <c r="CJ87" s="58"/>
      <c r="CK87" s="59"/>
      <c r="CL87" s="58"/>
      <c r="CM87" s="59"/>
      <c r="CN87" s="58"/>
      <c r="CO87" s="59"/>
      <c r="CP87" s="58"/>
      <c r="CQ87" s="59"/>
      <c r="CR87" s="58"/>
      <c r="CS87" s="59"/>
      <c r="CT87" s="58"/>
      <c r="CU87" s="59"/>
      <c r="CV87" s="58"/>
      <c r="CW87" s="59"/>
      <c r="CX87" s="58"/>
      <c r="CY87" s="59"/>
      <c r="CZ87" s="58"/>
      <c r="DA87" s="59"/>
      <c r="DB87" s="58"/>
      <c r="DC87" s="59"/>
      <c r="DD87" s="58"/>
    </row>
    <row r="88" spans="2:108" x14ac:dyDescent="0.2">
      <c r="B88" s="58"/>
      <c r="C88" s="59"/>
      <c r="D88" s="58"/>
      <c r="E88" s="59"/>
      <c r="F88" s="58"/>
      <c r="G88" s="59"/>
      <c r="H88" s="58"/>
      <c r="I88" s="59"/>
      <c r="J88" s="58"/>
      <c r="K88" s="59"/>
      <c r="L88" s="58"/>
      <c r="N88" s="58"/>
      <c r="O88" s="59"/>
      <c r="P88" s="58"/>
      <c r="Q88" s="59"/>
      <c r="R88" s="58"/>
      <c r="S88" s="59"/>
      <c r="T88" s="58"/>
      <c r="U88" s="59"/>
      <c r="V88" s="58"/>
      <c r="W88" s="59"/>
      <c r="X88" s="58"/>
      <c r="Y88" s="59"/>
      <c r="Z88" s="58"/>
      <c r="AA88" s="59"/>
      <c r="AB88" s="58"/>
      <c r="AC88" s="59"/>
      <c r="AD88" s="58"/>
      <c r="AE88" s="59"/>
      <c r="AF88" s="58"/>
      <c r="AG88" s="59"/>
      <c r="AH88" s="58"/>
      <c r="AI88" s="59"/>
      <c r="AJ88" s="58"/>
      <c r="AK88" s="59"/>
      <c r="AL88" s="58"/>
      <c r="AM88" s="59"/>
      <c r="AN88" s="58"/>
      <c r="AO88" s="59"/>
      <c r="AP88" s="58"/>
      <c r="AQ88" s="59"/>
      <c r="AR88" s="58"/>
      <c r="AS88" s="59"/>
      <c r="AT88" s="58"/>
      <c r="AU88" s="59"/>
      <c r="AV88" s="58"/>
      <c r="AW88" s="59"/>
      <c r="AX88" s="58"/>
      <c r="AY88" s="59"/>
      <c r="AZ88" s="58"/>
      <c r="BA88" s="59"/>
      <c r="BB88" s="58"/>
      <c r="BC88" s="59"/>
      <c r="BD88" s="58"/>
      <c r="BE88" s="59"/>
      <c r="BF88" s="58"/>
      <c r="BG88" s="59"/>
      <c r="BH88" s="58"/>
      <c r="BI88" s="59"/>
      <c r="BJ88" s="58"/>
      <c r="BK88" s="59"/>
      <c r="BL88" s="58"/>
      <c r="BM88" s="59"/>
      <c r="BN88" s="58"/>
      <c r="BO88" s="59"/>
      <c r="BP88" s="58"/>
      <c r="BQ88" s="59"/>
      <c r="BR88" s="58"/>
      <c r="BS88" s="59"/>
      <c r="BT88" s="58"/>
      <c r="BU88" s="59"/>
      <c r="BV88" s="58"/>
      <c r="BW88" s="59"/>
      <c r="BX88" s="58"/>
      <c r="BY88" s="59"/>
      <c r="BZ88" s="58"/>
      <c r="CA88" s="59"/>
      <c r="CB88" s="58"/>
      <c r="CC88" s="59"/>
      <c r="CD88" s="58"/>
      <c r="CE88" s="59"/>
      <c r="CF88" s="58"/>
      <c r="CG88" s="59"/>
      <c r="CH88" s="58"/>
      <c r="CI88" s="59"/>
      <c r="CJ88" s="58"/>
      <c r="CK88" s="59"/>
      <c r="CL88" s="58"/>
      <c r="CM88" s="59"/>
      <c r="CN88" s="58"/>
      <c r="CO88" s="59"/>
      <c r="CP88" s="58"/>
      <c r="CQ88" s="59"/>
      <c r="CR88" s="58"/>
      <c r="CS88" s="59"/>
      <c r="CT88" s="58"/>
      <c r="CU88" s="59"/>
      <c r="CV88" s="58"/>
      <c r="CW88" s="59"/>
      <c r="CX88" s="58"/>
      <c r="CY88" s="59"/>
      <c r="CZ88" s="58"/>
      <c r="DA88" s="59"/>
      <c r="DB88" s="58"/>
      <c r="DC88" s="59"/>
      <c r="DD88" s="58"/>
    </row>
    <row r="89" spans="2:108" x14ac:dyDescent="0.2">
      <c r="B89" s="58"/>
      <c r="C89" s="59"/>
      <c r="D89" s="58"/>
      <c r="E89" s="59"/>
      <c r="F89" s="58"/>
      <c r="G89" s="59"/>
      <c r="H89" s="58"/>
      <c r="I89" s="59"/>
      <c r="J89" s="58"/>
      <c r="K89" s="59"/>
      <c r="L89" s="58"/>
      <c r="N89" s="58"/>
      <c r="O89" s="59"/>
      <c r="P89" s="58"/>
      <c r="Q89" s="59"/>
      <c r="R89" s="58"/>
      <c r="S89" s="59"/>
      <c r="T89" s="58"/>
      <c r="U89" s="59"/>
      <c r="V89" s="58"/>
      <c r="W89" s="59"/>
      <c r="X89" s="58"/>
      <c r="Y89" s="59"/>
      <c r="Z89" s="58"/>
      <c r="AA89" s="59"/>
      <c r="AB89" s="58"/>
      <c r="AC89" s="59"/>
      <c r="AD89" s="58"/>
      <c r="AE89" s="59"/>
      <c r="AF89" s="58"/>
      <c r="AG89" s="59"/>
      <c r="AH89" s="58"/>
      <c r="AI89" s="59"/>
      <c r="AJ89" s="58"/>
      <c r="AK89" s="59"/>
      <c r="AL89" s="58"/>
      <c r="AM89" s="59"/>
      <c r="AN89" s="58"/>
      <c r="AO89" s="59"/>
      <c r="AP89" s="58"/>
      <c r="AQ89" s="59"/>
      <c r="AR89" s="58"/>
      <c r="AS89" s="59"/>
      <c r="AT89" s="58"/>
      <c r="AU89" s="59"/>
      <c r="AV89" s="58"/>
      <c r="AW89" s="59"/>
      <c r="AX89" s="58"/>
      <c r="AY89" s="59"/>
      <c r="AZ89" s="58"/>
      <c r="BA89" s="59"/>
      <c r="BB89" s="58"/>
      <c r="BC89" s="59"/>
      <c r="BD89" s="58"/>
      <c r="BE89" s="59"/>
      <c r="BF89" s="58"/>
      <c r="BG89" s="59"/>
      <c r="BH89" s="58"/>
      <c r="BI89" s="59"/>
      <c r="BJ89" s="58"/>
      <c r="BK89" s="59"/>
      <c r="BL89" s="58"/>
      <c r="BM89" s="59"/>
      <c r="BN89" s="58"/>
      <c r="BO89" s="59"/>
      <c r="BP89" s="58"/>
      <c r="BQ89" s="59"/>
      <c r="BR89" s="58"/>
      <c r="BS89" s="59"/>
      <c r="BT89" s="58"/>
      <c r="BU89" s="59"/>
      <c r="BV89" s="58"/>
      <c r="BW89" s="59"/>
      <c r="BX89" s="58"/>
      <c r="BY89" s="59"/>
      <c r="BZ89" s="58"/>
      <c r="CA89" s="59"/>
      <c r="CB89" s="58"/>
      <c r="CC89" s="59"/>
      <c r="CD89" s="58"/>
      <c r="CE89" s="59"/>
      <c r="CF89" s="58"/>
      <c r="CG89" s="59"/>
      <c r="CH89" s="58"/>
      <c r="CI89" s="59"/>
      <c r="CJ89" s="58"/>
      <c r="CK89" s="59"/>
      <c r="CL89" s="58"/>
      <c r="CM89" s="59"/>
      <c r="CN89" s="58"/>
      <c r="CO89" s="59"/>
      <c r="CP89" s="58"/>
      <c r="CQ89" s="59"/>
      <c r="CR89" s="58"/>
      <c r="CS89" s="59"/>
      <c r="CT89" s="58"/>
      <c r="CU89" s="59"/>
      <c r="CV89" s="58"/>
      <c r="CW89" s="59"/>
      <c r="CX89" s="58"/>
      <c r="CY89" s="59"/>
      <c r="CZ89" s="58"/>
      <c r="DA89" s="59"/>
      <c r="DB89" s="58"/>
      <c r="DC89" s="59"/>
      <c r="DD89" s="58"/>
    </row>
    <row r="90" spans="2:108" x14ac:dyDescent="0.2">
      <c r="B90" s="58"/>
      <c r="C90" s="59"/>
      <c r="D90" s="58"/>
      <c r="E90" s="59"/>
      <c r="F90" s="58"/>
      <c r="G90" s="59"/>
      <c r="H90" s="58"/>
      <c r="I90" s="59"/>
      <c r="J90" s="58"/>
      <c r="K90" s="59"/>
      <c r="L90" s="58"/>
      <c r="N90" s="58"/>
      <c r="O90" s="59"/>
      <c r="P90" s="58"/>
      <c r="Q90" s="59"/>
      <c r="R90" s="58"/>
      <c r="S90" s="59"/>
      <c r="T90" s="58"/>
      <c r="U90" s="59"/>
      <c r="V90" s="58"/>
      <c r="W90" s="59"/>
      <c r="X90" s="58"/>
      <c r="Y90" s="59"/>
      <c r="Z90" s="58"/>
      <c r="AA90" s="59"/>
      <c r="AB90" s="58"/>
      <c r="AC90" s="59"/>
      <c r="AD90" s="58"/>
      <c r="AE90" s="59"/>
      <c r="AF90" s="58"/>
      <c r="AG90" s="59"/>
      <c r="AH90" s="58"/>
      <c r="AI90" s="59"/>
      <c r="AJ90" s="58"/>
      <c r="AK90" s="59"/>
      <c r="AL90" s="58"/>
      <c r="AM90" s="59"/>
      <c r="AN90" s="58"/>
      <c r="AO90" s="59"/>
      <c r="AP90" s="58"/>
      <c r="AQ90" s="59"/>
      <c r="AR90" s="58"/>
      <c r="AS90" s="59"/>
      <c r="AT90" s="58"/>
      <c r="AU90" s="59"/>
      <c r="AV90" s="58"/>
      <c r="AW90" s="59"/>
      <c r="AX90" s="58"/>
      <c r="AY90" s="59"/>
      <c r="AZ90" s="58"/>
      <c r="BA90" s="59"/>
      <c r="BB90" s="58"/>
      <c r="BC90" s="59"/>
      <c r="BD90" s="58"/>
      <c r="BE90" s="59"/>
      <c r="BF90" s="58"/>
      <c r="BG90" s="59"/>
      <c r="BH90" s="58"/>
      <c r="BI90" s="59"/>
      <c r="BJ90" s="58"/>
      <c r="BK90" s="59"/>
      <c r="BL90" s="58"/>
      <c r="BM90" s="59"/>
      <c r="BN90" s="58"/>
      <c r="BO90" s="59"/>
      <c r="BP90" s="58"/>
      <c r="BQ90" s="59"/>
      <c r="BR90" s="58"/>
      <c r="BS90" s="59"/>
      <c r="BT90" s="58"/>
      <c r="BU90" s="59"/>
      <c r="BV90" s="58"/>
      <c r="BW90" s="59"/>
      <c r="BX90" s="58"/>
      <c r="BY90" s="59"/>
      <c r="BZ90" s="58"/>
      <c r="CA90" s="59"/>
      <c r="CB90" s="58"/>
      <c r="CC90" s="59"/>
      <c r="CD90" s="58"/>
      <c r="CE90" s="59"/>
      <c r="CF90" s="58"/>
      <c r="CG90" s="59"/>
      <c r="CH90" s="58"/>
      <c r="CI90" s="59"/>
      <c r="CJ90" s="58"/>
      <c r="CK90" s="59"/>
      <c r="CL90" s="58"/>
      <c r="CM90" s="59"/>
      <c r="CN90" s="58"/>
      <c r="CO90" s="59"/>
      <c r="CP90" s="58"/>
      <c r="CQ90" s="59"/>
      <c r="CR90" s="58"/>
      <c r="CS90" s="59"/>
      <c r="CT90" s="58"/>
      <c r="CU90" s="59"/>
      <c r="CV90" s="58"/>
      <c r="CW90" s="59"/>
      <c r="CX90" s="58"/>
      <c r="CY90" s="59"/>
      <c r="CZ90" s="58"/>
      <c r="DA90" s="59"/>
      <c r="DB90" s="58"/>
      <c r="DC90" s="59"/>
      <c r="DD90" s="58"/>
    </row>
    <row r="91" spans="2:108" x14ac:dyDescent="0.2">
      <c r="B91" s="58"/>
      <c r="C91" s="59"/>
      <c r="D91" s="58"/>
      <c r="E91" s="59"/>
      <c r="F91" s="58"/>
      <c r="G91" s="59"/>
      <c r="H91" s="58"/>
      <c r="I91" s="59"/>
      <c r="J91" s="58"/>
      <c r="K91" s="59"/>
      <c r="L91" s="58"/>
      <c r="N91" s="58"/>
      <c r="O91" s="59"/>
      <c r="P91" s="58"/>
      <c r="Q91" s="59"/>
      <c r="R91" s="58"/>
      <c r="S91" s="59"/>
      <c r="T91" s="58"/>
      <c r="U91" s="59"/>
      <c r="V91" s="58"/>
      <c r="W91" s="59"/>
      <c r="X91" s="58"/>
      <c r="Y91" s="59"/>
      <c r="Z91" s="58"/>
      <c r="AA91" s="59"/>
      <c r="AB91" s="58"/>
      <c r="AC91" s="59"/>
      <c r="AD91" s="58"/>
      <c r="AE91" s="59"/>
      <c r="AF91" s="58"/>
      <c r="AG91" s="59"/>
      <c r="AH91" s="58"/>
      <c r="AI91" s="59"/>
      <c r="AJ91" s="58"/>
      <c r="AK91" s="59"/>
      <c r="AL91" s="58"/>
      <c r="AM91" s="59"/>
      <c r="AN91" s="58"/>
      <c r="AO91" s="59"/>
      <c r="AP91" s="58"/>
      <c r="AQ91" s="59"/>
      <c r="AR91" s="58"/>
      <c r="AS91" s="59"/>
      <c r="AT91" s="58"/>
      <c r="AU91" s="59"/>
      <c r="AV91" s="58"/>
      <c r="AW91" s="59"/>
      <c r="AX91" s="58"/>
      <c r="AY91" s="59"/>
      <c r="AZ91" s="58"/>
      <c r="BA91" s="59"/>
      <c r="BB91" s="58"/>
      <c r="BC91" s="59"/>
      <c r="BD91" s="58"/>
      <c r="BE91" s="59"/>
      <c r="BF91" s="58"/>
      <c r="BG91" s="59"/>
      <c r="BH91" s="58"/>
      <c r="BI91" s="59"/>
      <c r="BJ91" s="58"/>
      <c r="BK91" s="59"/>
      <c r="BL91" s="58"/>
      <c r="BM91" s="59"/>
      <c r="BN91" s="58"/>
      <c r="BO91" s="59"/>
      <c r="BP91" s="58"/>
      <c r="BQ91" s="59"/>
      <c r="BR91" s="58"/>
      <c r="BS91" s="59"/>
      <c r="BT91" s="58"/>
      <c r="BU91" s="59"/>
      <c r="BV91" s="58"/>
      <c r="BW91" s="59"/>
      <c r="BX91" s="58"/>
      <c r="BY91" s="59"/>
      <c r="BZ91" s="58"/>
      <c r="CA91" s="59"/>
      <c r="CB91" s="58"/>
      <c r="CC91" s="59"/>
      <c r="CD91" s="58"/>
      <c r="CE91" s="59"/>
      <c r="CF91" s="58"/>
      <c r="CG91" s="59"/>
      <c r="CH91" s="58"/>
      <c r="CI91" s="59"/>
      <c r="CJ91" s="58"/>
      <c r="CK91" s="59"/>
      <c r="CL91" s="58"/>
      <c r="CM91" s="59"/>
      <c r="CN91" s="58"/>
      <c r="CO91" s="59"/>
      <c r="CP91" s="58"/>
      <c r="CQ91" s="59"/>
      <c r="CR91" s="58"/>
      <c r="CS91" s="59"/>
      <c r="CT91" s="58"/>
      <c r="CU91" s="59"/>
      <c r="CV91" s="58"/>
      <c r="CW91" s="59"/>
      <c r="CX91" s="58"/>
      <c r="CY91" s="59"/>
      <c r="CZ91" s="58"/>
      <c r="DA91" s="59"/>
      <c r="DB91" s="58"/>
      <c r="DC91" s="59"/>
      <c r="DD91" s="58"/>
    </row>
    <row r="92" spans="2:108" x14ac:dyDescent="0.2">
      <c r="B92" s="58"/>
      <c r="C92" s="59"/>
      <c r="D92" s="58"/>
      <c r="E92" s="59"/>
      <c r="F92" s="58"/>
      <c r="G92" s="59"/>
      <c r="H92" s="58"/>
      <c r="I92" s="59"/>
      <c r="J92" s="58"/>
      <c r="K92" s="59"/>
      <c r="L92" s="58"/>
      <c r="N92" s="58"/>
      <c r="O92" s="59"/>
      <c r="P92" s="58"/>
      <c r="Q92" s="59"/>
      <c r="R92" s="58"/>
      <c r="S92" s="59"/>
      <c r="T92" s="58"/>
      <c r="U92" s="59"/>
      <c r="V92" s="58"/>
      <c r="W92" s="59"/>
      <c r="X92" s="58"/>
      <c r="Y92" s="59"/>
      <c r="Z92" s="58"/>
      <c r="AA92" s="59"/>
      <c r="AB92" s="58"/>
      <c r="AC92" s="59"/>
      <c r="AD92" s="58"/>
      <c r="AE92" s="59"/>
      <c r="AF92" s="58"/>
      <c r="AG92" s="59"/>
      <c r="AH92" s="58"/>
      <c r="AI92" s="59"/>
      <c r="AJ92" s="58"/>
      <c r="AK92" s="59"/>
      <c r="AL92" s="58"/>
      <c r="AM92" s="59"/>
      <c r="AN92" s="58"/>
      <c r="AO92" s="59"/>
      <c r="AP92" s="58"/>
      <c r="AQ92" s="59"/>
      <c r="AR92" s="58"/>
      <c r="AS92" s="59"/>
      <c r="AT92" s="58"/>
      <c r="AU92" s="59"/>
      <c r="AV92" s="58"/>
      <c r="AW92" s="59"/>
      <c r="AX92" s="58"/>
      <c r="AY92" s="59"/>
      <c r="AZ92" s="58"/>
      <c r="BA92" s="59"/>
      <c r="BB92" s="58"/>
      <c r="BC92" s="59"/>
      <c r="BD92" s="58"/>
      <c r="BE92" s="59"/>
      <c r="BF92" s="58"/>
      <c r="BG92" s="59"/>
      <c r="BH92" s="58"/>
      <c r="BI92" s="59"/>
      <c r="BJ92" s="58"/>
      <c r="BK92" s="59"/>
      <c r="BL92" s="58"/>
      <c r="BM92" s="59"/>
      <c r="BN92" s="58"/>
      <c r="BO92" s="59"/>
      <c r="BP92" s="58"/>
      <c r="BQ92" s="59"/>
      <c r="BR92" s="58"/>
      <c r="BS92" s="59"/>
      <c r="BT92" s="58"/>
      <c r="BU92" s="59"/>
      <c r="BV92" s="58"/>
      <c r="BW92" s="59"/>
      <c r="BX92" s="58"/>
      <c r="BY92" s="59"/>
      <c r="BZ92" s="58"/>
      <c r="CA92" s="59"/>
      <c r="CB92" s="58"/>
      <c r="CC92" s="59"/>
      <c r="CD92" s="58"/>
      <c r="CE92" s="59"/>
      <c r="CF92" s="58"/>
      <c r="CG92" s="59"/>
      <c r="CH92" s="58"/>
      <c r="CI92" s="59"/>
      <c r="CJ92" s="58"/>
      <c r="CK92" s="59"/>
      <c r="CL92" s="58"/>
      <c r="CM92" s="59"/>
      <c r="CN92" s="58"/>
      <c r="CO92" s="59"/>
      <c r="CP92" s="58"/>
      <c r="CQ92" s="59"/>
      <c r="CR92" s="58"/>
      <c r="CS92" s="59"/>
      <c r="CT92" s="58"/>
      <c r="CU92" s="59"/>
      <c r="CV92" s="58"/>
      <c r="CW92" s="59"/>
      <c r="CX92" s="58"/>
      <c r="CY92" s="59"/>
      <c r="CZ92" s="58"/>
      <c r="DA92" s="59"/>
      <c r="DB92" s="58"/>
      <c r="DC92" s="59"/>
      <c r="DD92" s="58"/>
    </row>
    <row r="93" spans="2:108" x14ac:dyDescent="0.2">
      <c r="B93" s="58"/>
      <c r="C93" s="59"/>
      <c r="D93" s="58"/>
      <c r="E93" s="59"/>
      <c r="F93" s="58"/>
      <c r="G93" s="59"/>
      <c r="H93" s="58"/>
      <c r="I93" s="59"/>
      <c r="J93" s="58"/>
      <c r="K93" s="59"/>
      <c r="L93" s="58"/>
      <c r="N93" s="58"/>
      <c r="O93" s="59"/>
      <c r="P93" s="58"/>
      <c r="Q93" s="59"/>
      <c r="R93" s="58"/>
      <c r="S93" s="59"/>
      <c r="T93" s="58"/>
      <c r="U93" s="59"/>
      <c r="V93" s="58"/>
      <c r="W93" s="59"/>
      <c r="X93" s="58"/>
      <c r="Y93" s="59"/>
      <c r="Z93" s="58"/>
      <c r="AA93" s="59"/>
      <c r="AB93" s="58"/>
      <c r="AC93" s="59"/>
      <c r="AD93" s="58"/>
      <c r="AE93" s="59"/>
      <c r="AF93" s="58"/>
      <c r="AG93" s="59"/>
      <c r="AH93" s="58"/>
      <c r="AI93" s="59"/>
      <c r="AJ93" s="58"/>
      <c r="AK93" s="59"/>
      <c r="AL93" s="58"/>
      <c r="AM93" s="59"/>
      <c r="AN93" s="58"/>
      <c r="AO93" s="59"/>
      <c r="AP93" s="58"/>
      <c r="AQ93" s="59"/>
      <c r="AR93" s="58"/>
      <c r="AS93" s="59"/>
      <c r="AT93" s="58"/>
      <c r="AU93" s="59"/>
      <c r="AV93" s="58"/>
      <c r="AW93" s="59"/>
      <c r="AX93" s="58"/>
      <c r="AY93" s="59"/>
      <c r="AZ93" s="58"/>
      <c r="BA93" s="59"/>
      <c r="BB93" s="58"/>
      <c r="BC93" s="59"/>
      <c r="BD93" s="58"/>
      <c r="BE93" s="59"/>
      <c r="BF93" s="58"/>
      <c r="BG93" s="59"/>
      <c r="BH93" s="58"/>
      <c r="BI93" s="59"/>
      <c r="BJ93" s="58"/>
      <c r="BK93" s="59"/>
      <c r="BL93" s="58"/>
      <c r="BM93" s="59"/>
      <c r="BN93" s="58"/>
      <c r="BO93" s="59"/>
      <c r="BP93" s="58"/>
      <c r="BQ93" s="59"/>
      <c r="BR93" s="58"/>
      <c r="BS93" s="59"/>
      <c r="BT93" s="58"/>
      <c r="BU93" s="59"/>
      <c r="BV93" s="58"/>
      <c r="BW93" s="59"/>
      <c r="BX93" s="58"/>
      <c r="BY93" s="59"/>
      <c r="BZ93" s="58"/>
      <c r="CA93" s="59"/>
      <c r="CB93" s="58"/>
      <c r="CC93" s="59"/>
      <c r="CD93" s="58"/>
      <c r="CE93" s="59"/>
      <c r="CF93" s="58"/>
      <c r="CG93" s="59"/>
      <c r="CH93" s="58"/>
      <c r="CI93" s="59"/>
      <c r="CJ93" s="58"/>
      <c r="CK93" s="59"/>
      <c r="CL93" s="58"/>
      <c r="CM93" s="59"/>
      <c r="CN93" s="58"/>
      <c r="CO93" s="59"/>
      <c r="CP93" s="58"/>
      <c r="CQ93" s="59"/>
      <c r="CR93" s="58"/>
      <c r="CS93" s="59"/>
      <c r="CT93" s="58"/>
      <c r="CU93" s="59"/>
      <c r="CV93" s="58"/>
      <c r="CW93" s="59"/>
      <c r="CX93" s="58"/>
      <c r="CY93" s="59"/>
      <c r="CZ93" s="58"/>
      <c r="DA93" s="59"/>
      <c r="DB93" s="58"/>
      <c r="DC93" s="59"/>
      <c r="DD93" s="58"/>
    </row>
    <row r="94" spans="2:108" x14ac:dyDescent="0.2">
      <c r="B94" s="58"/>
      <c r="C94" s="59"/>
      <c r="D94" s="58"/>
      <c r="E94" s="59"/>
      <c r="F94" s="58"/>
      <c r="G94" s="59"/>
      <c r="H94" s="58"/>
      <c r="I94" s="59"/>
      <c r="J94" s="58"/>
      <c r="K94" s="59"/>
      <c r="L94" s="58"/>
      <c r="N94" s="58"/>
      <c r="O94" s="59"/>
      <c r="P94" s="58"/>
      <c r="Q94" s="59"/>
      <c r="R94" s="58"/>
      <c r="S94" s="59"/>
      <c r="T94" s="58"/>
      <c r="U94" s="59"/>
      <c r="V94" s="58"/>
      <c r="W94" s="59"/>
      <c r="X94" s="58"/>
      <c r="Y94" s="59"/>
      <c r="Z94" s="58"/>
      <c r="AA94" s="59"/>
      <c r="AB94" s="58"/>
      <c r="AC94" s="59"/>
      <c r="AD94" s="58"/>
      <c r="AE94" s="59"/>
      <c r="AF94" s="58"/>
      <c r="AG94" s="59"/>
      <c r="AH94" s="58"/>
      <c r="AI94" s="59"/>
      <c r="AJ94" s="58"/>
      <c r="AK94" s="59"/>
      <c r="AL94" s="58"/>
      <c r="AM94" s="59"/>
      <c r="AN94" s="58"/>
      <c r="AO94" s="59"/>
      <c r="AP94" s="58"/>
      <c r="AQ94" s="59"/>
      <c r="AR94" s="58"/>
      <c r="AS94" s="59"/>
      <c r="AT94" s="58"/>
      <c r="AU94" s="59"/>
      <c r="AV94" s="58"/>
      <c r="AW94" s="59"/>
      <c r="AX94" s="58"/>
      <c r="AY94" s="59"/>
      <c r="AZ94" s="58"/>
      <c r="BA94" s="59"/>
      <c r="BB94" s="58"/>
      <c r="BC94" s="59"/>
      <c r="BD94" s="58"/>
      <c r="BE94" s="59"/>
      <c r="BF94" s="58"/>
      <c r="BG94" s="59"/>
      <c r="BH94" s="58"/>
      <c r="BI94" s="59"/>
      <c r="BJ94" s="58"/>
      <c r="BK94" s="59"/>
      <c r="BL94" s="58"/>
      <c r="BM94" s="59"/>
      <c r="BN94" s="58"/>
      <c r="BO94" s="59"/>
      <c r="BP94" s="58"/>
      <c r="BQ94" s="59"/>
      <c r="BR94" s="58"/>
      <c r="BS94" s="59"/>
      <c r="BT94" s="58"/>
      <c r="BU94" s="59"/>
      <c r="BV94" s="58"/>
      <c r="BW94" s="59"/>
      <c r="BX94" s="58"/>
      <c r="BY94" s="59"/>
      <c r="BZ94" s="58"/>
      <c r="CA94" s="59"/>
      <c r="CB94" s="58"/>
      <c r="CC94" s="59"/>
      <c r="CD94" s="58"/>
      <c r="CE94" s="59"/>
      <c r="CF94" s="58"/>
      <c r="CG94" s="59"/>
      <c r="CH94" s="58"/>
      <c r="CI94" s="59"/>
      <c r="CJ94" s="58"/>
      <c r="CK94" s="59"/>
      <c r="CL94" s="58"/>
      <c r="CM94" s="59"/>
      <c r="CN94" s="58"/>
      <c r="CO94" s="59"/>
      <c r="CP94" s="58"/>
      <c r="CQ94" s="59"/>
      <c r="CR94" s="58"/>
      <c r="CS94" s="59"/>
      <c r="CT94" s="58"/>
      <c r="CU94" s="59"/>
      <c r="CV94" s="58"/>
      <c r="CW94" s="59"/>
      <c r="CX94" s="58"/>
      <c r="CY94" s="59"/>
      <c r="CZ94" s="58"/>
      <c r="DA94" s="59"/>
      <c r="DB94" s="58"/>
      <c r="DC94" s="59"/>
      <c r="DD94" s="58"/>
    </row>
    <row r="95" spans="2:108" x14ac:dyDescent="0.2">
      <c r="B95" s="58"/>
      <c r="C95" s="59"/>
      <c r="D95" s="58"/>
      <c r="E95" s="59"/>
      <c r="F95" s="58"/>
      <c r="G95" s="59"/>
      <c r="H95" s="58"/>
      <c r="I95" s="59"/>
      <c r="J95" s="58"/>
      <c r="K95" s="59"/>
      <c r="L95" s="58"/>
      <c r="N95" s="58"/>
      <c r="O95" s="59"/>
      <c r="P95" s="58"/>
      <c r="Q95" s="59"/>
      <c r="R95" s="58"/>
      <c r="S95" s="59"/>
      <c r="T95" s="58"/>
      <c r="U95" s="59"/>
      <c r="V95" s="58"/>
      <c r="W95" s="59"/>
      <c r="X95" s="58"/>
      <c r="Y95" s="59"/>
      <c r="Z95" s="58"/>
      <c r="AA95" s="59"/>
      <c r="AB95" s="58"/>
      <c r="AC95" s="59"/>
      <c r="AD95" s="58"/>
      <c r="AE95" s="59"/>
      <c r="AF95" s="58"/>
      <c r="AG95" s="59"/>
      <c r="AH95" s="58"/>
      <c r="AI95" s="59"/>
      <c r="AJ95" s="58"/>
      <c r="AK95" s="59"/>
      <c r="AL95" s="58"/>
      <c r="AM95" s="59"/>
      <c r="AN95" s="58"/>
      <c r="AO95" s="59"/>
      <c r="AP95" s="58"/>
      <c r="AQ95" s="59"/>
      <c r="AR95" s="58"/>
      <c r="AS95" s="59"/>
      <c r="AT95" s="58"/>
      <c r="AU95" s="59"/>
      <c r="AV95" s="58"/>
      <c r="AW95" s="59"/>
      <c r="AX95" s="58"/>
      <c r="AY95" s="59"/>
      <c r="AZ95" s="58"/>
      <c r="BA95" s="59"/>
      <c r="BB95" s="58"/>
      <c r="BC95" s="59"/>
      <c r="BD95" s="58"/>
      <c r="BE95" s="59"/>
      <c r="BF95" s="58"/>
      <c r="BG95" s="59"/>
      <c r="BH95" s="58"/>
      <c r="BI95" s="59"/>
      <c r="BJ95" s="58"/>
      <c r="BK95" s="59"/>
      <c r="BL95" s="58"/>
      <c r="BM95" s="59"/>
      <c r="BN95" s="58"/>
      <c r="BO95" s="59"/>
      <c r="BP95" s="58"/>
      <c r="BQ95" s="59"/>
      <c r="BR95" s="58"/>
      <c r="BS95" s="59"/>
      <c r="BT95" s="58"/>
      <c r="BU95" s="59"/>
      <c r="BV95" s="58"/>
      <c r="BW95" s="59"/>
      <c r="BX95" s="58"/>
      <c r="BY95" s="59"/>
      <c r="BZ95" s="58"/>
      <c r="CA95" s="59"/>
      <c r="CB95" s="58"/>
      <c r="CC95" s="59"/>
      <c r="CD95" s="58"/>
      <c r="CE95" s="59"/>
      <c r="CF95" s="58"/>
      <c r="CG95" s="59"/>
      <c r="CH95" s="58"/>
      <c r="CI95" s="59"/>
      <c r="CJ95" s="58"/>
      <c r="CK95" s="59"/>
      <c r="CL95" s="58"/>
      <c r="CM95" s="59"/>
      <c r="CN95" s="58"/>
      <c r="CO95" s="59"/>
      <c r="CP95" s="58"/>
      <c r="CQ95" s="59"/>
      <c r="CR95" s="58"/>
      <c r="CS95" s="59"/>
      <c r="CT95" s="58"/>
      <c r="CU95" s="59"/>
      <c r="CV95" s="58"/>
      <c r="CW95" s="59"/>
      <c r="CX95" s="58"/>
      <c r="CY95" s="59"/>
      <c r="CZ95" s="58"/>
      <c r="DA95" s="59"/>
      <c r="DB95" s="58"/>
      <c r="DC95" s="59"/>
      <c r="DD95" s="58"/>
    </row>
    <row r="96" spans="2:108" x14ac:dyDescent="0.2">
      <c r="B96" s="58"/>
      <c r="C96" s="59"/>
      <c r="D96" s="58"/>
      <c r="E96" s="59"/>
      <c r="F96" s="58"/>
      <c r="G96" s="59"/>
      <c r="H96" s="58"/>
      <c r="I96" s="59"/>
      <c r="J96" s="58"/>
      <c r="K96" s="59"/>
      <c r="L96" s="58"/>
      <c r="N96" s="58"/>
      <c r="O96" s="59"/>
      <c r="P96" s="58"/>
      <c r="Q96" s="59"/>
      <c r="R96" s="58"/>
      <c r="S96" s="59"/>
      <c r="T96" s="58"/>
      <c r="U96" s="59"/>
      <c r="V96" s="58"/>
      <c r="W96" s="59"/>
      <c r="X96" s="58"/>
      <c r="Y96" s="59"/>
      <c r="Z96" s="58"/>
      <c r="AA96" s="59"/>
      <c r="AB96" s="58"/>
      <c r="AC96" s="59"/>
      <c r="AD96" s="58"/>
      <c r="AE96" s="59"/>
      <c r="AF96" s="58"/>
      <c r="AG96" s="59"/>
      <c r="AH96" s="58"/>
      <c r="AI96" s="59"/>
      <c r="AJ96" s="58"/>
      <c r="AK96" s="59"/>
      <c r="AL96" s="58"/>
      <c r="AM96" s="59"/>
      <c r="AN96" s="58"/>
      <c r="AO96" s="59"/>
      <c r="AP96" s="58"/>
      <c r="AQ96" s="59"/>
      <c r="AR96" s="58"/>
      <c r="AS96" s="59"/>
      <c r="AT96" s="58"/>
      <c r="AU96" s="59"/>
      <c r="AV96" s="58"/>
      <c r="AW96" s="59"/>
      <c r="AX96" s="58"/>
      <c r="AY96" s="59"/>
      <c r="AZ96" s="58"/>
      <c r="BA96" s="59"/>
      <c r="BB96" s="58"/>
      <c r="BC96" s="59"/>
      <c r="BD96" s="58"/>
      <c r="BE96" s="59"/>
      <c r="BF96" s="58"/>
      <c r="BG96" s="59"/>
      <c r="BH96" s="58"/>
      <c r="BI96" s="59"/>
      <c r="BJ96" s="58"/>
      <c r="BK96" s="59"/>
      <c r="BL96" s="58"/>
      <c r="BM96" s="59"/>
      <c r="BN96" s="58"/>
      <c r="BO96" s="59"/>
      <c r="BP96" s="58"/>
      <c r="BQ96" s="59"/>
      <c r="BR96" s="58"/>
      <c r="BS96" s="59"/>
      <c r="BT96" s="58"/>
      <c r="BU96" s="59"/>
      <c r="BV96" s="58"/>
      <c r="BW96" s="59"/>
      <c r="BX96" s="58"/>
      <c r="BY96" s="59"/>
      <c r="BZ96" s="58"/>
      <c r="CA96" s="59"/>
      <c r="CB96" s="58"/>
      <c r="CC96" s="59"/>
      <c r="CD96" s="58"/>
      <c r="CE96" s="59"/>
      <c r="CF96" s="58"/>
      <c r="CG96" s="59"/>
      <c r="CH96" s="58"/>
      <c r="CI96" s="59"/>
      <c r="CJ96" s="58"/>
      <c r="CK96" s="59"/>
      <c r="CL96" s="58"/>
      <c r="CM96" s="59"/>
      <c r="CN96" s="58"/>
      <c r="CO96" s="59"/>
      <c r="CP96" s="58"/>
      <c r="CQ96" s="59"/>
      <c r="CR96" s="58"/>
      <c r="CS96" s="59"/>
      <c r="CT96" s="58"/>
      <c r="CU96" s="59"/>
      <c r="CV96" s="58"/>
      <c r="CW96" s="59"/>
      <c r="CX96" s="58"/>
      <c r="CY96" s="59"/>
      <c r="CZ96" s="58"/>
      <c r="DA96" s="59"/>
      <c r="DB96" s="58"/>
      <c r="DC96" s="59"/>
      <c r="DD96" s="58"/>
    </row>
    <row r="97" spans="2:108" x14ac:dyDescent="0.2">
      <c r="B97" s="58"/>
      <c r="C97" s="59"/>
      <c r="D97" s="58"/>
      <c r="E97" s="59"/>
      <c r="F97" s="58"/>
      <c r="G97" s="59"/>
      <c r="H97" s="58"/>
      <c r="I97" s="59"/>
      <c r="J97" s="58"/>
      <c r="K97" s="59"/>
      <c r="L97" s="58"/>
      <c r="N97" s="58"/>
      <c r="O97" s="59"/>
      <c r="P97" s="58"/>
      <c r="Q97" s="59"/>
      <c r="R97" s="58"/>
      <c r="S97" s="59"/>
      <c r="T97" s="58"/>
      <c r="U97" s="59"/>
      <c r="V97" s="58"/>
      <c r="W97" s="59"/>
      <c r="X97" s="58"/>
      <c r="Y97" s="59"/>
      <c r="Z97" s="58"/>
      <c r="AA97" s="59"/>
      <c r="AB97" s="58"/>
      <c r="AC97" s="59"/>
      <c r="AD97" s="58"/>
      <c r="AE97" s="59"/>
      <c r="AF97" s="58"/>
      <c r="AG97" s="59"/>
      <c r="AH97" s="58"/>
      <c r="AI97" s="59"/>
      <c r="AJ97" s="58"/>
      <c r="AK97" s="59"/>
      <c r="AL97" s="58"/>
      <c r="AM97" s="59"/>
      <c r="AN97" s="58"/>
      <c r="AO97" s="59"/>
      <c r="AP97" s="58"/>
      <c r="AQ97" s="59"/>
      <c r="AR97" s="58"/>
      <c r="AS97" s="59"/>
      <c r="AT97" s="58"/>
      <c r="AU97" s="59"/>
      <c r="AV97" s="58"/>
      <c r="AW97" s="59"/>
      <c r="AX97" s="58"/>
      <c r="AY97" s="59"/>
      <c r="AZ97" s="58"/>
      <c r="BA97" s="59"/>
      <c r="BB97" s="58"/>
      <c r="BC97" s="59"/>
      <c r="BD97" s="58"/>
      <c r="BE97" s="59"/>
      <c r="BF97" s="58"/>
      <c r="BG97" s="59"/>
      <c r="BH97" s="58"/>
      <c r="BI97" s="59"/>
      <c r="BJ97" s="58"/>
      <c r="BK97" s="59"/>
      <c r="BL97" s="58"/>
      <c r="BM97" s="59"/>
      <c r="BN97" s="58"/>
      <c r="BO97" s="59"/>
      <c r="BP97" s="58"/>
      <c r="BQ97" s="59"/>
      <c r="BR97" s="58"/>
      <c r="BS97" s="59"/>
      <c r="BT97" s="58"/>
      <c r="BU97" s="59"/>
      <c r="BV97" s="58"/>
      <c r="BW97" s="59"/>
      <c r="BX97" s="58"/>
      <c r="BY97" s="59"/>
      <c r="BZ97" s="58"/>
      <c r="CA97" s="59"/>
      <c r="CB97" s="58"/>
      <c r="CC97" s="59"/>
      <c r="CD97" s="58"/>
      <c r="CE97" s="59"/>
      <c r="CF97" s="58"/>
      <c r="CG97" s="59"/>
      <c r="CH97" s="58"/>
      <c r="CI97" s="59"/>
      <c r="CJ97" s="58"/>
      <c r="CK97" s="59"/>
      <c r="CL97" s="58"/>
      <c r="CM97" s="59"/>
      <c r="CN97" s="58"/>
      <c r="CO97" s="59"/>
      <c r="CP97" s="58"/>
      <c r="CQ97" s="59"/>
      <c r="CR97" s="58"/>
      <c r="CS97" s="59"/>
      <c r="CT97" s="58"/>
      <c r="CU97" s="59"/>
      <c r="CV97" s="58"/>
      <c r="CW97" s="59"/>
      <c r="CX97" s="58"/>
      <c r="CY97" s="59"/>
      <c r="CZ97" s="58"/>
      <c r="DA97" s="59"/>
      <c r="DB97" s="58"/>
      <c r="DC97" s="59"/>
      <c r="DD97" s="58"/>
    </row>
    <row r="98" spans="2:108" x14ac:dyDescent="0.2">
      <c r="B98" s="58"/>
      <c r="C98" s="59"/>
      <c r="D98" s="58"/>
      <c r="E98" s="59"/>
      <c r="F98" s="58"/>
      <c r="G98" s="59"/>
      <c r="H98" s="58"/>
      <c r="I98" s="59"/>
      <c r="J98" s="58"/>
      <c r="K98" s="59"/>
      <c r="L98" s="58"/>
      <c r="N98" s="58"/>
      <c r="O98" s="59"/>
      <c r="P98" s="58"/>
      <c r="Q98" s="59"/>
      <c r="R98" s="58"/>
      <c r="S98" s="59"/>
      <c r="T98" s="58"/>
      <c r="U98" s="59"/>
      <c r="V98" s="58"/>
      <c r="W98" s="59"/>
      <c r="X98" s="58"/>
      <c r="Y98" s="59"/>
      <c r="Z98" s="58"/>
      <c r="AA98" s="59"/>
      <c r="AB98" s="58"/>
      <c r="AC98" s="59"/>
      <c r="AD98" s="58"/>
      <c r="AE98" s="59"/>
      <c r="AF98" s="58"/>
      <c r="AG98" s="59"/>
      <c r="AH98" s="58"/>
      <c r="AI98" s="59"/>
      <c r="AJ98" s="58"/>
      <c r="AK98" s="59"/>
      <c r="AL98" s="58"/>
      <c r="AM98" s="59"/>
      <c r="AN98" s="58"/>
      <c r="AO98" s="59"/>
      <c r="AP98" s="58"/>
      <c r="AQ98" s="59"/>
      <c r="AR98" s="58"/>
      <c r="AS98" s="59"/>
      <c r="AT98" s="58"/>
      <c r="AU98" s="59"/>
      <c r="AV98" s="58"/>
      <c r="AW98" s="59"/>
      <c r="AX98" s="58"/>
      <c r="AY98" s="59"/>
      <c r="AZ98" s="58"/>
      <c r="BA98" s="59"/>
      <c r="BB98" s="58"/>
      <c r="BC98" s="59"/>
      <c r="BD98" s="58"/>
      <c r="BE98" s="59"/>
      <c r="BF98" s="58"/>
      <c r="BG98" s="59"/>
      <c r="BH98" s="58"/>
      <c r="BI98" s="59"/>
      <c r="BJ98" s="58"/>
      <c r="BK98" s="59"/>
      <c r="BL98" s="58"/>
      <c r="BM98" s="59"/>
      <c r="BN98" s="58"/>
      <c r="BO98" s="59"/>
      <c r="BP98" s="58"/>
      <c r="BQ98" s="59"/>
      <c r="BR98" s="58"/>
      <c r="BS98" s="59"/>
      <c r="BT98" s="58"/>
      <c r="BU98" s="59"/>
      <c r="BV98" s="58"/>
      <c r="BW98" s="59"/>
      <c r="BX98" s="58"/>
      <c r="BY98" s="59"/>
      <c r="BZ98" s="58"/>
      <c r="CA98" s="59"/>
      <c r="CB98" s="58"/>
      <c r="CC98" s="59"/>
      <c r="CD98" s="58"/>
      <c r="CE98" s="59"/>
      <c r="CF98" s="58"/>
      <c r="CG98" s="59"/>
      <c r="CH98" s="58"/>
      <c r="CI98" s="59"/>
      <c r="CJ98" s="58"/>
      <c r="CK98" s="59"/>
      <c r="CL98" s="58"/>
      <c r="CM98" s="59"/>
      <c r="CN98" s="58"/>
      <c r="CO98" s="59"/>
      <c r="CP98" s="58"/>
      <c r="CQ98" s="59"/>
      <c r="CR98" s="58"/>
      <c r="CS98" s="59"/>
      <c r="CT98" s="58"/>
      <c r="CU98" s="59"/>
      <c r="CV98" s="58"/>
      <c r="CW98" s="59"/>
      <c r="CX98" s="58"/>
      <c r="CY98" s="59"/>
      <c r="CZ98" s="58"/>
      <c r="DA98" s="59"/>
      <c r="DB98" s="58"/>
      <c r="DC98" s="59"/>
      <c r="DD98" s="58"/>
    </row>
    <row r="99" spans="2:108" x14ac:dyDescent="0.2">
      <c r="B99" s="58"/>
      <c r="C99" s="59"/>
      <c r="D99" s="58"/>
      <c r="E99" s="59"/>
      <c r="F99" s="58"/>
      <c r="G99" s="59"/>
      <c r="H99" s="58"/>
      <c r="I99" s="59"/>
      <c r="J99" s="58"/>
      <c r="K99" s="59"/>
      <c r="L99" s="58"/>
      <c r="N99" s="58"/>
      <c r="O99" s="59"/>
      <c r="P99" s="58"/>
      <c r="Q99" s="59"/>
      <c r="R99" s="58"/>
      <c r="S99" s="59"/>
      <c r="T99" s="58"/>
      <c r="U99" s="59"/>
      <c r="V99" s="58"/>
      <c r="W99" s="59"/>
      <c r="X99" s="58"/>
      <c r="Y99" s="59"/>
      <c r="Z99" s="58"/>
      <c r="AA99" s="59"/>
      <c r="AB99" s="58"/>
      <c r="AC99" s="59"/>
      <c r="AD99" s="58"/>
      <c r="AE99" s="59"/>
      <c r="AF99" s="58"/>
      <c r="AG99" s="59"/>
      <c r="AH99" s="58"/>
      <c r="AI99" s="59"/>
      <c r="AJ99" s="58"/>
      <c r="AK99" s="59"/>
      <c r="AL99" s="58"/>
      <c r="AM99" s="59"/>
      <c r="AN99" s="58"/>
      <c r="AO99" s="59"/>
      <c r="AP99" s="58"/>
      <c r="AQ99" s="59"/>
      <c r="AR99" s="58"/>
      <c r="AS99" s="59"/>
      <c r="AT99" s="58"/>
      <c r="AU99" s="59"/>
      <c r="AV99" s="58"/>
      <c r="AW99" s="59"/>
      <c r="AX99" s="58"/>
      <c r="AY99" s="59"/>
      <c r="AZ99" s="58"/>
      <c r="BA99" s="59"/>
      <c r="BB99" s="58"/>
      <c r="BC99" s="59"/>
      <c r="BD99" s="58"/>
      <c r="BE99" s="59"/>
      <c r="BF99" s="58"/>
      <c r="BG99" s="59"/>
      <c r="BH99" s="58"/>
      <c r="BI99" s="59"/>
      <c r="BJ99" s="58"/>
      <c r="BK99" s="59"/>
      <c r="BL99" s="58"/>
      <c r="BM99" s="59"/>
      <c r="BN99" s="58"/>
      <c r="BO99" s="59"/>
      <c r="BP99" s="58"/>
      <c r="BQ99" s="59"/>
      <c r="BR99" s="58"/>
      <c r="BS99" s="59"/>
      <c r="BT99" s="58"/>
      <c r="BU99" s="59"/>
      <c r="BV99" s="58"/>
      <c r="BW99" s="59"/>
      <c r="BX99" s="58"/>
      <c r="BY99" s="59"/>
      <c r="BZ99" s="58"/>
      <c r="CA99" s="59"/>
      <c r="CB99" s="58"/>
      <c r="CC99" s="59"/>
      <c r="CD99" s="58"/>
      <c r="CE99" s="59"/>
      <c r="CF99" s="58"/>
      <c r="CG99" s="59"/>
      <c r="CH99" s="58"/>
      <c r="CI99" s="59"/>
      <c r="CJ99" s="58"/>
      <c r="CK99" s="59"/>
      <c r="CL99" s="58"/>
      <c r="CM99" s="59"/>
      <c r="CN99" s="58"/>
      <c r="CO99" s="59"/>
      <c r="CP99" s="58"/>
      <c r="CQ99" s="59"/>
      <c r="CR99" s="58"/>
      <c r="CS99" s="59"/>
      <c r="CT99" s="58"/>
      <c r="CU99" s="59"/>
      <c r="CV99" s="58"/>
      <c r="CW99" s="59"/>
      <c r="CX99" s="58"/>
      <c r="CY99" s="59"/>
      <c r="CZ99" s="58"/>
      <c r="DA99" s="59"/>
      <c r="DB99" s="58"/>
      <c r="DC99" s="59"/>
      <c r="DD99" s="58"/>
    </row>
    <row r="100" spans="2:108" x14ac:dyDescent="0.2">
      <c r="B100" s="58"/>
      <c r="C100" s="59"/>
      <c r="D100" s="58"/>
      <c r="E100" s="59"/>
      <c r="F100" s="58"/>
      <c r="G100" s="59"/>
      <c r="H100" s="58"/>
      <c r="I100" s="59"/>
      <c r="J100" s="58"/>
      <c r="K100" s="59"/>
      <c r="L100" s="58"/>
      <c r="N100" s="58"/>
      <c r="O100" s="59"/>
      <c r="P100" s="58"/>
      <c r="Q100" s="59"/>
      <c r="R100" s="58"/>
      <c r="S100" s="59"/>
      <c r="T100" s="58"/>
      <c r="U100" s="59"/>
      <c r="V100" s="58"/>
      <c r="W100" s="59"/>
      <c r="X100" s="58"/>
      <c r="Y100" s="59"/>
      <c r="Z100" s="58"/>
      <c r="AA100" s="59"/>
      <c r="AB100" s="58"/>
      <c r="AC100" s="59"/>
      <c r="AD100" s="58"/>
      <c r="AE100" s="59"/>
      <c r="AF100" s="58"/>
      <c r="AG100" s="59"/>
      <c r="AH100" s="58"/>
      <c r="AI100" s="59"/>
      <c r="AJ100" s="58"/>
      <c r="AK100" s="59"/>
      <c r="AL100" s="58"/>
      <c r="AM100" s="59"/>
      <c r="AN100" s="58"/>
      <c r="AO100" s="59"/>
      <c r="AP100" s="58"/>
      <c r="AQ100" s="59"/>
      <c r="AR100" s="58"/>
      <c r="AS100" s="59"/>
      <c r="AT100" s="58"/>
      <c r="AU100" s="59"/>
      <c r="AV100" s="58"/>
      <c r="AW100" s="59"/>
      <c r="AX100" s="58"/>
      <c r="AY100" s="59"/>
      <c r="AZ100" s="58"/>
      <c r="BA100" s="59"/>
      <c r="BB100" s="58"/>
      <c r="BC100" s="59"/>
      <c r="BD100" s="58"/>
      <c r="BE100" s="59"/>
      <c r="BF100" s="58"/>
      <c r="BG100" s="59"/>
      <c r="BH100" s="58"/>
      <c r="BI100" s="59"/>
      <c r="BJ100" s="58"/>
      <c r="BK100" s="59"/>
      <c r="BL100" s="58"/>
      <c r="BM100" s="59"/>
      <c r="BN100" s="58"/>
      <c r="BO100" s="59"/>
      <c r="BP100" s="58"/>
      <c r="BQ100" s="59"/>
      <c r="BR100" s="58"/>
      <c r="BS100" s="59"/>
      <c r="BT100" s="58"/>
      <c r="BU100" s="59"/>
      <c r="BV100" s="58"/>
      <c r="BW100" s="59"/>
      <c r="BX100" s="58"/>
      <c r="BY100" s="59"/>
      <c r="BZ100" s="58"/>
      <c r="CA100" s="59"/>
      <c r="CB100" s="58"/>
      <c r="CC100" s="59"/>
      <c r="CD100" s="58"/>
      <c r="CE100" s="59"/>
      <c r="CF100" s="58"/>
      <c r="CG100" s="59"/>
      <c r="CH100" s="58"/>
      <c r="CI100" s="59"/>
      <c r="CJ100" s="58"/>
      <c r="CK100" s="59"/>
      <c r="CL100" s="58"/>
      <c r="CM100" s="59"/>
      <c r="CN100" s="58"/>
      <c r="CO100" s="59"/>
      <c r="CP100" s="58"/>
      <c r="CQ100" s="59"/>
      <c r="CR100" s="58"/>
      <c r="CS100" s="59"/>
      <c r="CT100" s="58"/>
      <c r="CU100" s="59"/>
      <c r="CV100" s="58"/>
      <c r="CW100" s="59"/>
      <c r="CX100" s="58"/>
      <c r="CY100" s="59"/>
      <c r="CZ100" s="58"/>
      <c r="DA100" s="59"/>
      <c r="DB100" s="58"/>
      <c r="DC100" s="59"/>
      <c r="DD100" s="58"/>
    </row>
    <row r="101" spans="2:108" x14ac:dyDescent="0.2">
      <c r="B101" s="58"/>
      <c r="C101" s="59"/>
      <c r="D101" s="58"/>
      <c r="E101" s="59"/>
      <c r="F101" s="58"/>
      <c r="G101" s="59"/>
      <c r="H101" s="58"/>
      <c r="I101" s="59"/>
      <c r="J101" s="58"/>
      <c r="K101" s="59"/>
      <c r="L101" s="58"/>
      <c r="N101" s="58"/>
      <c r="O101" s="59"/>
      <c r="P101" s="58"/>
      <c r="Q101" s="59"/>
      <c r="R101" s="58"/>
      <c r="S101" s="59"/>
      <c r="T101" s="58"/>
      <c r="U101" s="59"/>
      <c r="V101" s="58"/>
      <c r="W101" s="59"/>
      <c r="X101" s="58"/>
      <c r="Y101" s="59"/>
      <c r="Z101" s="58"/>
      <c r="AA101" s="59"/>
      <c r="AB101" s="58"/>
      <c r="AC101" s="59"/>
      <c r="AD101" s="58"/>
      <c r="AE101" s="59"/>
      <c r="AF101" s="58"/>
      <c r="AG101" s="59"/>
      <c r="AH101" s="58"/>
      <c r="AI101" s="59"/>
      <c r="AJ101" s="58"/>
      <c r="AK101" s="59"/>
      <c r="AL101" s="58"/>
      <c r="AM101" s="59"/>
      <c r="AN101" s="58"/>
      <c r="AO101" s="59"/>
      <c r="AP101" s="58"/>
      <c r="AQ101" s="59"/>
      <c r="AR101" s="58"/>
      <c r="AS101" s="59"/>
      <c r="AT101" s="58"/>
      <c r="AU101" s="59"/>
      <c r="AV101" s="58"/>
      <c r="AW101" s="59"/>
      <c r="AX101" s="58"/>
      <c r="AY101" s="59"/>
      <c r="AZ101" s="58"/>
      <c r="BA101" s="59"/>
      <c r="BB101" s="58"/>
      <c r="BC101" s="59"/>
      <c r="BD101" s="58"/>
      <c r="BE101" s="59"/>
      <c r="BF101" s="58"/>
      <c r="BG101" s="59"/>
      <c r="BH101" s="58"/>
      <c r="BI101" s="59"/>
      <c r="BJ101" s="58"/>
      <c r="BK101" s="59"/>
      <c r="BL101" s="58"/>
      <c r="BM101" s="59"/>
      <c r="BN101" s="58"/>
      <c r="BO101" s="59"/>
      <c r="BP101" s="58"/>
      <c r="BQ101" s="59"/>
      <c r="BR101" s="58"/>
      <c r="BS101" s="59"/>
      <c r="BT101" s="58"/>
      <c r="BU101" s="59"/>
      <c r="BV101" s="58"/>
      <c r="BW101" s="59"/>
      <c r="BX101" s="58"/>
      <c r="BY101" s="59"/>
      <c r="BZ101" s="58"/>
      <c r="CA101" s="59"/>
      <c r="CB101" s="58"/>
      <c r="CC101" s="59"/>
      <c r="CD101" s="58"/>
      <c r="CE101" s="59"/>
      <c r="CF101" s="58"/>
      <c r="CG101" s="59"/>
      <c r="CH101" s="58"/>
      <c r="CI101" s="59"/>
      <c r="CJ101" s="58"/>
      <c r="CK101" s="59"/>
      <c r="CL101" s="58"/>
      <c r="CM101" s="59"/>
      <c r="CN101" s="58"/>
      <c r="CO101" s="59"/>
      <c r="CP101" s="58"/>
      <c r="CQ101" s="59"/>
      <c r="CR101" s="58"/>
      <c r="CS101" s="59"/>
      <c r="CT101" s="58"/>
      <c r="CU101" s="59"/>
      <c r="CV101" s="58"/>
      <c r="CW101" s="59"/>
      <c r="CX101" s="58"/>
      <c r="CY101" s="59"/>
      <c r="CZ101" s="58"/>
      <c r="DA101" s="59"/>
      <c r="DB101" s="58"/>
      <c r="DC101" s="59"/>
      <c r="DD101" s="58"/>
    </row>
    <row r="102" spans="2:108" x14ac:dyDescent="0.2">
      <c r="B102" s="58"/>
      <c r="C102" s="59"/>
      <c r="D102" s="58"/>
      <c r="E102" s="59"/>
      <c r="F102" s="58"/>
      <c r="G102" s="59"/>
      <c r="H102" s="58"/>
      <c r="I102" s="59"/>
      <c r="J102" s="58"/>
      <c r="K102" s="59"/>
      <c r="L102" s="58"/>
      <c r="N102" s="58"/>
      <c r="O102" s="59"/>
      <c r="P102" s="58"/>
      <c r="Q102" s="59"/>
      <c r="R102" s="58"/>
      <c r="S102" s="59"/>
      <c r="T102" s="58"/>
      <c r="U102" s="59"/>
      <c r="V102" s="58"/>
      <c r="W102" s="59"/>
      <c r="X102" s="58"/>
      <c r="Y102" s="59"/>
      <c r="Z102" s="58"/>
      <c r="AA102" s="59"/>
      <c r="AB102" s="58"/>
      <c r="AC102" s="59"/>
      <c r="AD102" s="58"/>
      <c r="AE102" s="59"/>
      <c r="AF102" s="58"/>
      <c r="AG102" s="59"/>
      <c r="AH102" s="58"/>
      <c r="AI102" s="59"/>
      <c r="AJ102" s="58"/>
      <c r="AK102" s="59"/>
      <c r="AL102" s="58"/>
      <c r="AM102" s="59"/>
      <c r="AN102" s="58"/>
      <c r="AO102" s="59"/>
      <c r="AP102" s="58"/>
      <c r="AQ102" s="59"/>
      <c r="AR102" s="58"/>
      <c r="AS102" s="59"/>
      <c r="AT102" s="58"/>
      <c r="AU102" s="59"/>
      <c r="AV102" s="58"/>
      <c r="AW102" s="59"/>
      <c r="AX102" s="58"/>
      <c r="AY102" s="59"/>
      <c r="AZ102" s="58"/>
      <c r="BA102" s="59"/>
      <c r="BB102" s="58"/>
      <c r="BC102" s="59"/>
      <c r="BD102" s="58"/>
      <c r="BE102" s="59"/>
      <c r="BF102" s="58"/>
      <c r="BG102" s="59"/>
      <c r="BH102" s="58"/>
      <c r="BI102" s="59"/>
      <c r="BJ102" s="58"/>
      <c r="BK102" s="59"/>
      <c r="BL102" s="58"/>
      <c r="BM102" s="59"/>
      <c r="BN102" s="58"/>
      <c r="BO102" s="59"/>
      <c r="BP102" s="58"/>
      <c r="BQ102" s="59"/>
      <c r="BR102" s="58"/>
      <c r="BS102" s="59"/>
      <c r="BT102" s="58"/>
      <c r="BU102" s="59"/>
      <c r="BV102" s="58"/>
      <c r="BW102" s="59"/>
      <c r="BX102" s="58"/>
      <c r="BY102" s="59"/>
      <c r="BZ102" s="58"/>
      <c r="CA102" s="59"/>
      <c r="CB102" s="58"/>
      <c r="CC102" s="59"/>
      <c r="CD102" s="58"/>
      <c r="CE102" s="59"/>
      <c r="CF102" s="58"/>
      <c r="CG102" s="59"/>
      <c r="CH102" s="58"/>
      <c r="CI102" s="59"/>
      <c r="CJ102" s="58"/>
      <c r="CK102" s="59"/>
      <c r="CL102" s="58"/>
      <c r="CM102" s="59"/>
      <c r="CN102" s="58"/>
      <c r="CO102" s="59"/>
      <c r="CP102" s="58"/>
      <c r="CQ102" s="59"/>
      <c r="CR102" s="58"/>
      <c r="CS102" s="59"/>
      <c r="CT102" s="58"/>
      <c r="CU102" s="59"/>
      <c r="CV102" s="58"/>
      <c r="CW102" s="59"/>
      <c r="CX102" s="58"/>
      <c r="CY102" s="59"/>
      <c r="CZ102" s="58"/>
      <c r="DA102" s="59"/>
      <c r="DB102" s="58"/>
      <c r="DC102" s="59"/>
      <c r="DD102" s="58"/>
    </row>
    <row r="103" spans="2:108" x14ac:dyDescent="0.2">
      <c r="B103" s="58"/>
      <c r="C103" s="59"/>
      <c r="D103" s="58"/>
      <c r="E103" s="59"/>
      <c r="F103" s="58"/>
      <c r="G103" s="59"/>
      <c r="H103" s="58"/>
      <c r="I103" s="59"/>
      <c r="J103" s="58"/>
      <c r="K103" s="59"/>
      <c r="L103" s="58"/>
      <c r="N103" s="58"/>
      <c r="O103" s="59"/>
      <c r="P103" s="58"/>
      <c r="Q103" s="59"/>
      <c r="R103" s="58"/>
      <c r="S103" s="59"/>
      <c r="T103" s="58"/>
      <c r="U103" s="59"/>
      <c r="V103" s="58"/>
      <c r="W103" s="59"/>
      <c r="X103" s="58"/>
      <c r="Y103" s="59"/>
      <c r="Z103" s="58"/>
      <c r="AA103" s="59"/>
      <c r="AB103" s="58"/>
      <c r="AC103" s="59"/>
      <c r="AD103" s="58"/>
      <c r="AE103" s="59"/>
      <c r="AF103" s="58"/>
      <c r="AG103" s="59"/>
      <c r="AH103" s="58"/>
      <c r="AI103" s="59"/>
      <c r="AJ103" s="58"/>
      <c r="AK103" s="59"/>
      <c r="AL103" s="58"/>
      <c r="AM103" s="59"/>
      <c r="AN103" s="58"/>
      <c r="AO103" s="59"/>
      <c r="AP103" s="58"/>
      <c r="AQ103" s="59"/>
      <c r="AR103" s="58"/>
      <c r="AS103" s="59"/>
      <c r="AT103" s="58"/>
      <c r="AU103" s="59"/>
      <c r="AV103" s="58"/>
      <c r="AW103" s="59"/>
      <c r="AX103" s="58"/>
      <c r="AY103" s="59"/>
      <c r="AZ103" s="58"/>
      <c r="BA103" s="59"/>
      <c r="BB103" s="58"/>
      <c r="BC103" s="59"/>
      <c r="BD103" s="58"/>
      <c r="BE103" s="59"/>
      <c r="BF103" s="58"/>
      <c r="BG103" s="59"/>
      <c r="BH103" s="58"/>
      <c r="BI103" s="59"/>
      <c r="BJ103" s="58"/>
      <c r="BK103" s="59"/>
      <c r="BL103" s="58"/>
      <c r="BM103" s="59"/>
      <c r="BN103" s="58"/>
      <c r="BO103" s="59"/>
      <c r="BP103" s="58"/>
      <c r="BQ103" s="59"/>
      <c r="BR103" s="58"/>
      <c r="BS103" s="59"/>
      <c r="BT103" s="58"/>
      <c r="BU103" s="59"/>
      <c r="BV103" s="58"/>
      <c r="BW103" s="59"/>
      <c r="BX103" s="58"/>
      <c r="BY103" s="59"/>
      <c r="BZ103" s="58"/>
      <c r="CA103" s="59"/>
      <c r="CB103" s="58"/>
      <c r="CC103" s="59"/>
      <c r="CD103" s="58"/>
      <c r="CE103" s="59"/>
      <c r="CF103" s="58"/>
      <c r="CG103" s="59"/>
      <c r="CH103" s="58"/>
      <c r="CI103" s="59"/>
      <c r="CJ103" s="58"/>
      <c r="CK103" s="59"/>
      <c r="CL103" s="58"/>
      <c r="CM103" s="59"/>
      <c r="CN103" s="58"/>
      <c r="CO103" s="59"/>
      <c r="CP103" s="58"/>
      <c r="CQ103" s="59"/>
      <c r="CR103" s="58"/>
      <c r="CS103" s="59"/>
      <c r="CT103" s="58"/>
      <c r="CU103" s="59"/>
      <c r="CV103" s="58"/>
      <c r="CW103" s="59"/>
      <c r="CX103" s="58"/>
      <c r="CY103" s="59"/>
      <c r="CZ103" s="58"/>
      <c r="DA103" s="59"/>
      <c r="DB103" s="58"/>
      <c r="DC103" s="59"/>
      <c r="DD103" s="58"/>
    </row>
    <row r="104" spans="2:108" x14ac:dyDescent="0.2">
      <c r="B104" s="58"/>
      <c r="C104" s="59"/>
      <c r="D104" s="58"/>
      <c r="E104" s="59"/>
      <c r="F104" s="58"/>
      <c r="G104" s="59"/>
      <c r="H104" s="58"/>
      <c r="I104" s="59"/>
      <c r="J104" s="58"/>
      <c r="K104" s="59"/>
      <c r="L104" s="58"/>
      <c r="N104" s="58"/>
      <c r="O104" s="59"/>
      <c r="P104" s="58"/>
      <c r="Q104" s="59"/>
      <c r="R104" s="58"/>
      <c r="S104" s="59"/>
      <c r="T104" s="58"/>
      <c r="U104" s="59"/>
      <c r="V104" s="58"/>
      <c r="W104" s="59"/>
      <c r="X104" s="58"/>
      <c r="Y104" s="59"/>
      <c r="Z104" s="58"/>
      <c r="AA104" s="59"/>
      <c r="AB104" s="58"/>
      <c r="AC104" s="59"/>
      <c r="AD104" s="58"/>
      <c r="AE104" s="59"/>
      <c r="AF104" s="58"/>
      <c r="AG104" s="59"/>
      <c r="AH104" s="58"/>
      <c r="AI104" s="59"/>
      <c r="AJ104" s="58"/>
      <c r="AK104" s="59"/>
      <c r="AL104" s="58"/>
      <c r="AM104" s="59"/>
      <c r="AN104" s="58"/>
      <c r="AO104" s="59"/>
      <c r="AP104" s="58"/>
      <c r="AQ104" s="59"/>
      <c r="AR104" s="58"/>
      <c r="AS104" s="59"/>
      <c r="AT104" s="58"/>
      <c r="AU104" s="59"/>
      <c r="AV104" s="58"/>
      <c r="AW104" s="59"/>
      <c r="AX104" s="58"/>
      <c r="AY104" s="59"/>
      <c r="AZ104" s="58"/>
      <c r="BA104" s="59"/>
      <c r="BB104" s="58"/>
      <c r="BC104" s="59"/>
      <c r="BD104" s="58"/>
      <c r="BE104" s="59"/>
      <c r="BF104" s="58"/>
      <c r="BG104" s="59"/>
      <c r="BH104" s="58"/>
      <c r="BI104" s="59"/>
      <c r="BJ104" s="58"/>
      <c r="BK104" s="59"/>
      <c r="BL104" s="58"/>
      <c r="BM104" s="59"/>
      <c r="BN104" s="58"/>
      <c r="BO104" s="59"/>
      <c r="BP104" s="58"/>
      <c r="BQ104" s="59"/>
      <c r="BR104" s="58"/>
      <c r="BS104" s="59"/>
      <c r="BT104" s="58"/>
      <c r="BU104" s="59"/>
      <c r="BV104" s="58"/>
      <c r="BW104" s="59"/>
      <c r="BX104" s="58"/>
      <c r="BY104" s="59"/>
      <c r="BZ104" s="58"/>
      <c r="CA104" s="59"/>
      <c r="CB104" s="58"/>
      <c r="CC104" s="59"/>
      <c r="CD104" s="58"/>
      <c r="CE104" s="59"/>
      <c r="CF104" s="58"/>
      <c r="CG104" s="59"/>
      <c r="CH104" s="58"/>
      <c r="CI104" s="59"/>
      <c r="CJ104" s="58"/>
      <c r="CK104" s="59"/>
      <c r="CL104" s="58"/>
      <c r="CM104" s="59"/>
      <c r="CN104" s="58"/>
      <c r="CO104" s="59"/>
      <c r="CP104" s="58"/>
      <c r="CQ104" s="59"/>
      <c r="CR104" s="58"/>
      <c r="CS104" s="59"/>
      <c r="CT104" s="58"/>
      <c r="CU104" s="59"/>
      <c r="CV104" s="58"/>
      <c r="CW104" s="59"/>
      <c r="CX104" s="58"/>
      <c r="CY104" s="59"/>
      <c r="CZ104" s="58"/>
      <c r="DA104" s="59"/>
      <c r="DB104" s="58"/>
      <c r="DC104" s="59"/>
      <c r="DD104" s="58"/>
    </row>
    <row r="105" spans="2:108" x14ac:dyDescent="0.2">
      <c r="B105" s="58"/>
      <c r="C105" s="59"/>
      <c r="D105" s="58"/>
      <c r="E105" s="59"/>
      <c r="F105" s="58"/>
      <c r="G105" s="59"/>
      <c r="H105" s="58"/>
      <c r="I105" s="59"/>
      <c r="J105" s="58"/>
      <c r="K105" s="59"/>
      <c r="L105" s="58"/>
      <c r="N105" s="58"/>
      <c r="O105" s="59"/>
      <c r="P105" s="58"/>
      <c r="Q105" s="59"/>
      <c r="R105" s="58"/>
      <c r="S105" s="59"/>
      <c r="T105" s="58"/>
      <c r="U105" s="59"/>
      <c r="V105" s="58"/>
      <c r="W105" s="59"/>
      <c r="X105" s="58"/>
      <c r="Y105" s="59"/>
      <c r="Z105" s="58"/>
      <c r="AA105" s="59"/>
      <c r="AB105" s="58"/>
      <c r="AC105" s="59"/>
      <c r="AD105" s="58"/>
      <c r="AE105" s="59"/>
      <c r="AF105" s="58"/>
      <c r="AG105" s="59"/>
      <c r="AH105" s="58"/>
      <c r="AI105" s="59"/>
      <c r="AJ105" s="58"/>
      <c r="AK105" s="59"/>
      <c r="AL105" s="58"/>
      <c r="AM105" s="59"/>
      <c r="AN105" s="58"/>
      <c r="AO105" s="59"/>
      <c r="AP105" s="58"/>
      <c r="AQ105" s="59"/>
      <c r="AR105" s="58"/>
      <c r="AS105" s="59"/>
      <c r="AT105" s="58"/>
      <c r="AU105" s="59"/>
      <c r="AV105" s="58"/>
      <c r="AW105" s="59"/>
      <c r="AX105" s="58"/>
      <c r="AY105" s="59"/>
      <c r="AZ105" s="58"/>
      <c r="BA105" s="59"/>
      <c r="BB105" s="58"/>
      <c r="BC105" s="59"/>
      <c r="BD105" s="58"/>
      <c r="BE105" s="59"/>
      <c r="BF105" s="58"/>
      <c r="BG105" s="59"/>
      <c r="BH105" s="58"/>
      <c r="BI105" s="59"/>
      <c r="BJ105" s="58"/>
      <c r="BK105" s="59"/>
      <c r="BL105" s="58"/>
      <c r="BM105" s="59"/>
      <c r="BN105" s="58"/>
      <c r="BO105" s="59"/>
      <c r="BP105" s="58"/>
      <c r="BQ105" s="59"/>
      <c r="BR105" s="58"/>
      <c r="BS105" s="59"/>
      <c r="BT105" s="58"/>
      <c r="BU105" s="59"/>
      <c r="BV105" s="58"/>
      <c r="BW105" s="59"/>
      <c r="BX105" s="58"/>
      <c r="BY105" s="59"/>
      <c r="BZ105" s="58"/>
      <c r="CA105" s="59"/>
      <c r="CB105" s="58"/>
      <c r="CC105" s="59"/>
      <c r="CD105" s="58"/>
      <c r="CE105" s="59"/>
      <c r="CF105" s="58"/>
      <c r="CG105" s="59"/>
      <c r="CH105" s="58"/>
      <c r="CI105" s="59"/>
      <c r="CJ105" s="58"/>
      <c r="CK105" s="59"/>
      <c r="CL105" s="58"/>
      <c r="CM105" s="59"/>
      <c r="CN105" s="58"/>
      <c r="CO105" s="59"/>
      <c r="CP105" s="58"/>
      <c r="CQ105" s="59"/>
      <c r="CR105" s="58"/>
      <c r="CS105" s="59"/>
      <c r="CT105" s="58"/>
      <c r="CU105" s="59"/>
      <c r="CV105" s="58"/>
      <c r="CW105" s="59"/>
      <c r="CX105" s="58"/>
      <c r="CY105" s="59"/>
      <c r="CZ105" s="58"/>
      <c r="DA105" s="59"/>
      <c r="DB105" s="58"/>
      <c r="DC105" s="59"/>
      <c r="DD105" s="58"/>
    </row>
    <row r="106" spans="2:108" x14ac:dyDescent="0.2">
      <c r="B106" s="58"/>
      <c r="C106" s="59"/>
      <c r="D106" s="58"/>
      <c r="E106" s="59"/>
      <c r="F106" s="58"/>
      <c r="G106" s="59"/>
      <c r="H106" s="58"/>
      <c r="I106" s="59"/>
      <c r="J106" s="58"/>
      <c r="K106" s="59"/>
      <c r="L106" s="58"/>
      <c r="N106" s="58"/>
      <c r="O106" s="59"/>
      <c r="P106" s="58"/>
      <c r="Q106" s="59"/>
      <c r="R106" s="58"/>
      <c r="S106" s="59"/>
      <c r="T106" s="58"/>
      <c r="U106" s="59"/>
      <c r="V106" s="58"/>
      <c r="W106" s="59"/>
      <c r="X106" s="58"/>
      <c r="Y106" s="59"/>
      <c r="Z106" s="58"/>
      <c r="AA106" s="59"/>
      <c r="AB106" s="58"/>
      <c r="AC106" s="59"/>
      <c r="AD106" s="58"/>
      <c r="AE106" s="59"/>
      <c r="AF106" s="58"/>
      <c r="AG106" s="59"/>
      <c r="AH106" s="58"/>
      <c r="AI106" s="59"/>
      <c r="AJ106" s="58"/>
      <c r="AK106" s="59"/>
      <c r="AL106" s="58"/>
      <c r="AM106" s="59"/>
      <c r="AN106" s="58"/>
      <c r="AO106" s="59"/>
      <c r="AP106" s="58"/>
      <c r="AQ106" s="59"/>
      <c r="AR106" s="58"/>
      <c r="AS106" s="59"/>
      <c r="AT106" s="58"/>
      <c r="AU106" s="59"/>
      <c r="AV106" s="58"/>
      <c r="AW106" s="59"/>
      <c r="AX106" s="58"/>
      <c r="AY106" s="59"/>
      <c r="AZ106" s="58"/>
      <c r="BA106" s="59"/>
      <c r="BB106" s="58"/>
      <c r="BC106" s="59"/>
      <c r="BD106" s="58"/>
      <c r="BE106" s="59"/>
      <c r="BF106" s="58"/>
      <c r="BG106" s="59"/>
      <c r="BH106" s="58"/>
      <c r="BI106" s="59"/>
      <c r="BJ106" s="58"/>
      <c r="BK106" s="59"/>
      <c r="BL106" s="58"/>
      <c r="BM106" s="59"/>
      <c r="BN106" s="58"/>
      <c r="BO106" s="59"/>
      <c r="BP106" s="58"/>
      <c r="BQ106" s="59"/>
      <c r="BR106" s="58"/>
      <c r="BS106" s="59"/>
      <c r="BT106" s="58"/>
      <c r="BU106" s="59"/>
      <c r="BV106" s="58"/>
      <c r="BW106" s="59"/>
      <c r="BX106" s="58"/>
      <c r="BY106" s="59"/>
      <c r="BZ106" s="58"/>
      <c r="CA106" s="59"/>
      <c r="CB106" s="58"/>
      <c r="CC106" s="59"/>
      <c r="CD106" s="58"/>
      <c r="CE106" s="59"/>
      <c r="CF106" s="58"/>
      <c r="CG106" s="59"/>
      <c r="CH106" s="58"/>
      <c r="CI106" s="59"/>
      <c r="CJ106" s="58"/>
      <c r="CK106" s="59"/>
      <c r="CL106" s="58"/>
      <c r="CM106" s="59"/>
      <c r="CN106" s="58"/>
      <c r="CO106" s="59"/>
      <c r="CP106" s="58"/>
      <c r="CQ106" s="59"/>
      <c r="CR106" s="58"/>
      <c r="CS106" s="59"/>
      <c r="CT106" s="58"/>
      <c r="CU106" s="59"/>
      <c r="CV106" s="58"/>
      <c r="CW106" s="59"/>
      <c r="CX106" s="58"/>
      <c r="CY106" s="59"/>
      <c r="CZ106" s="58"/>
      <c r="DA106" s="59"/>
      <c r="DB106" s="58"/>
      <c r="DC106" s="59"/>
      <c r="DD106" s="58"/>
    </row>
    <row r="107" spans="2:108" x14ac:dyDescent="0.2">
      <c r="B107" s="58"/>
      <c r="C107" s="59"/>
      <c r="D107" s="58"/>
      <c r="E107" s="59"/>
      <c r="F107" s="58"/>
      <c r="G107" s="59"/>
      <c r="H107" s="58"/>
      <c r="I107" s="59"/>
      <c r="J107" s="58"/>
      <c r="K107" s="59"/>
      <c r="L107" s="58"/>
      <c r="N107" s="58"/>
      <c r="O107" s="59"/>
      <c r="P107" s="58"/>
      <c r="Q107" s="59"/>
      <c r="R107" s="58"/>
      <c r="S107" s="59"/>
      <c r="T107" s="58"/>
      <c r="U107" s="59"/>
      <c r="V107" s="58"/>
      <c r="W107" s="59"/>
      <c r="X107" s="58"/>
      <c r="Y107" s="59"/>
      <c r="Z107" s="58"/>
      <c r="AA107" s="59"/>
      <c r="AB107" s="58"/>
      <c r="AC107" s="59"/>
      <c r="AD107" s="58"/>
      <c r="AE107" s="59"/>
      <c r="AF107" s="58"/>
      <c r="AG107" s="59"/>
      <c r="AH107" s="58"/>
      <c r="AI107" s="59"/>
      <c r="AJ107" s="58"/>
      <c r="AK107" s="59"/>
      <c r="AL107" s="58"/>
      <c r="AM107" s="59"/>
      <c r="AN107" s="58"/>
      <c r="AO107" s="59"/>
      <c r="AP107" s="58"/>
      <c r="AQ107" s="59"/>
      <c r="AR107" s="58"/>
      <c r="AS107" s="59"/>
      <c r="AT107" s="58"/>
      <c r="AU107" s="59"/>
      <c r="AV107" s="58"/>
      <c r="AW107" s="59"/>
      <c r="AX107" s="58"/>
      <c r="AY107" s="59"/>
      <c r="AZ107" s="58"/>
      <c r="BA107" s="59"/>
      <c r="BB107" s="58"/>
      <c r="BC107" s="59"/>
      <c r="BD107" s="58"/>
      <c r="BE107" s="59"/>
      <c r="BF107" s="58"/>
      <c r="BG107" s="59"/>
      <c r="BH107" s="58"/>
      <c r="BI107" s="59"/>
      <c r="BJ107" s="58"/>
      <c r="BK107" s="59"/>
      <c r="BL107" s="58"/>
      <c r="BM107" s="59"/>
      <c r="BN107" s="58"/>
      <c r="BO107" s="59"/>
      <c r="BP107" s="58"/>
      <c r="BQ107" s="59"/>
      <c r="BR107" s="58"/>
      <c r="BS107" s="59"/>
      <c r="BT107" s="58"/>
      <c r="BU107" s="59"/>
      <c r="BV107" s="58"/>
      <c r="BW107" s="59"/>
      <c r="BX107" s="58"/>
      <c r="BY107" s="59"/>
      <c r="BZ107" s="58"/>
      <c r="CA107" s="59"/>
      <c r="CB107" s="58"/>
      <c r="CC107" s="59"/>
      <c r="CD107" s="58"/>
      <c r="CE107" s="59"/>
      <c r="CF107" s="58"/>
      <c r="CG107" s="59"/>
      <c r="CH107" s="58"/>
      <c r="CI107" s="59"/>
      <c r="CJ107" s="58"/>
      <c r="CK107" s="59"/>
      <c r="CL107" s="58"/>
      <c r="CM107" s="59"/>
      <c r="CN107" s="58"/>
      <c r="CO107" s="59"/>
      <c r="CP107" s="58"/>
      <c r="CQ107" s="59"/>
      <c r="CR107" s="58"/>
      <c r="CS107" s="59"/>
      <c r="CT107" s="58"/>
      <c r="CU107" s="59"/>
      <c r="CV107" s="58"/>
      <c r="CW107" s="59"/>
      <c r="CX107" s="58"/>
      <c r="CY107" s="59"/>
      <c r="CZ107" s="58"/>
      <c r="DA107" s="59"/>
      <c r="DB107" s="58"/>
      <c r="DC107" s="59"/>
      <c r="DD107" s="58"/>
    </row>
    <row r="108" spans="2:108" x14ac:dyDescent="0.2">
      <c r="B108" s="58"/>
      <c r="C108" s="59"/>
      <c r="D108" s="58"/>
      <c r="E108" s="59"/>
      <c r="F108" s="58"/>
      <c r="G108" s="59"/>
      <c r="H108" s="58"/>
      <c r="I108" s="59"/>
      <c r="J108" s="58"/>
      <c r="K108" s="59"/>
      <c r="L108" s="58"/>
      <c r="N108" s="58"/>
      <c r="O108" s="59"/>
      <c r="P108" s="58"/>
      <c r="Q108" s="59"/>
      <c r="R108" s="58"/>
      <c r="S108" s="59"/>
      <c r="T108" s="58"/>
      <c r="U108" s="59"/>
      <c r="V108" s="58"/>
      <c r="W108" s="59"/>
      <c r="X108" s="58"/>
      <c r="Y108" s="59"/>
      <c r="Z108" s="58"/>
      <c r="AA108" s="59"/>
      <c r="AB108" s="58"/>
      <c r="AC108" s="59"/>
      <c r="AD108" s="58"/>
      <c r="AE108" s="59"/>
      <c r="AF108" s="58"/>
      <c r="AG108" s="59"/>
      <c r="AH108" s="58"/>
      <c r="AI108" s="59"/>
      <c r="AJ108" s="58"/>
      <c r="AK108" s="59"/>
      <c r="AL108" s="58"/>
      <c r="AM108" s="59"/>
      <c r="AN108" s="58"/>
      <c r="AO108" s="59"/>
      <c r="AP108" s="58"/>
      <c r="AQ108" s="59"/>
      <c r="AR108" s="58"/>
      <c r="AS108" s="59"/>
      <c r="AT108" s="58"/>
      <c r="AU108" s="59"/>
      <c r="AV108" s="58"/>
      <c r="AW108" s="59"/>
      <c r="AX108" s="58"/>
      <c r="AY108" s="59"/>
      <c r="AZ108" s="58"/>
      <c r="BA108" s="59"/>
      <c r="BB108" s="58"/>
      <c r="BC108" s="59"/>
      <c r="BD108" s="58"/>
      <c r="BE108" s="59"/>
      <c r="BF108" s="58"/>
      <c r="BG108" s="59"/>
      <c r="BH108" s="58"/>
      <c r="BI108" s="59"/>
      <c r="BJ108" s="58"/>
      <c r="BK108" s="59"/>
      <c r="BL108" s="58"/>
      <c r="BM108" s="59"/>
      <c r="BN108" s="58"/>
      <c r="BO108" s="59"/>
      <c r="BP108" s="58"/>
      <c r="BQ108" s="59"/>
      <c r="BR108" s="58"/>
      <c r="BS108" s="59"/>
      <c r="BT108" s="58"/>
      <c r="BU108" s="59"/>
      <c r="BV108" s="58"/>
      <c r="BW108" s="59"/>
      <c r="BX108" s="58"/>
      <c r="BY108" s="59"/>
      <c r="BZ108" s="58"/>
      <c r="CA108" s="59"/>
      <c r="CB108" s="58"/>
      <c r="CC108" s="59"/>
      <c r="CD108" s="58"/>
      <c r="CE108" s="59"/>
      <c r="CF108" s="58"/>
      <c r="CG108" s="59"/>
      <c r="CH108" s="58"/>
      <c r="CI108" s="59"/>
      <c r="CJ108" s="58"/>
      <c r="CK108" s="59"/>
      <c r="CL108" s="58"/>
      <c r="CM108" s="59"/>
      <c r="CN108" s="58"/>
      <c r="CO108" s="59"/>
      <c r="CP108" s="58"/>
      <c r="CQ108" s="59"/>
      <c r="CR108" s="58"/>
      <c r="CS108" s="59"/>
      <c r="CT108" s="58"/>
      <c r="CU108" s="59"/>
      <c r="CV108" s="58"/>
      <c r="CW108" s="59"/>
      <c r="CX108" s="58"/>
      <c r="CY108" s="59"/>
      <c r="CZ108" s="58"/>
      <c r="DA108" s="59"/>
      <c r="DB108" s="58"/>
      <c r="DC108" s="59"/>
      <c r="DD108" s="58"/>
    </row>
    <row r="109" spans="2:108" x14ac:dyDescent="0.2">
      <c r="B109" s="58"/>
      <c r="C109" s="59"/>
      <c r="D109" s="58"/>
      <c r="E109" s="59"/>
      <c r="F109" s="58"/>
      <c r="G109" s="59"/>
      <c r="H109" s="58"/>
      <c r="I109" s="59"/>
      <c r="J109" s="58"/>
      <c r="K109" s="59"/>
      <c r="L109" s="58"/>
      <c r="N109" s="58"/>
      <c r="O109" s="59"/>
      <c r="P109" s="58"/>
      <c r="Q109" s="59"/>
      <c r="R109" s="58"/>
      <c r="S109" s="59"/>
      <c r="T109" s="58"/>
      <c r="U109" s="59"/>
      <c r="V109" s="58"/>
      <c r="W109" s="59"/>
      <c r="X109" s="58"/>
      <c r="Y109" s="59"/>
      <c r="Z109" s="58"/>
      <c r="AA109" s="59"/>
      <c r="AB109" s="58"/>
      <c r="AC109" s="59"/>
      <c r="AD109" s="58"/>
      <c r="AE109" s="59"/>
      <c r="AF109" s="58"/>
      <c r="AG109" s="59"/>
      <c r="AH109" s="58"/>
      <c r="AI109" s="59"/>
      <c r="AJ109" s="58"/>
      <c r="AK109" s="59"/>
      <c r="AL109" s="58"/>
      <c r="AM109" s="59"/>
      <c r="AN109" s="58"/>
      <c r="AO109" s="59"/>
      <c r="AP109" s="58"/>
      <c r="AQ109" s="59"/>
      <c r="AR109" s="58"/>
      <c r="AS109" s="59"/>
      <c r="AT109" s="58"/>
      <c r="AU109" s="59"/>
      <c r="AV109" s="58"/>
      <c r="AW109" s="59"/>
      <c r="AX109" s="58"/>
      <c r="AY109" s="59"/>
      <c r="AZ109" s="58"/>
      <c r="BA109" s="59"/>
      <c r="BB109" s="58"/>
      <c r="BC109" s="59"/>
      <c r="BD109" s="58"/>
      <c r="BE109" s="59"/>
      <c r="BF109" s="58"/>
      <c r="BG109" s="59"/>
      <c r="BH109" s="58"/>
      <c r="BI109" s="59"/>
      <c r="BJ109" s="58"/>
      <c r="BK109" s="59"/>
      <c r="BL109" s="58"/>
      <c r="BM109" s="59"/>
      <c r="BN109" s="58"/>
      <c r="BO109" s="59"/>
      <c r="BP109" s="58"/>
      <c r="BQ109" s="59"/>
      <c r="BR109" s="58"/>
      <c r="BS109" s="59"/>
      <c r="BT109" s="58"/>
      <c r="BU109" s="59"/>
      <c r="BV109" s="58"/>
      <c r="BW109" s="59"/>
      <c r="BX109" s="58"/>
      <c r="BY109" s="59"/>
      <c r="BZ109" s="58"/>
      <c r="CA109" s="59"/>
      <c r="CB109" s="58"/>
      <c r="CC109" s="59"/>
      <c r="CD109" s="58"/>
      <c r="CE109" s="59"/>
      <c r="CF109" s="58"/>
      <c r="CG109" s="59"/>
      <c r="CH109" s="58"/>
      <c r="CI109" s="59"/>
      <c r="CJ109" s="58"/>
      <c r="CK109" s="59"/>
      <c r="CL109" s="58"/>
      <c r="CM109" s="59"/>
      <c r="CN109" s="58"/>
      <c r="CO109" s="59"/>
      <c r="CP109" s="58"/>
      <c r="CQ109" s="59"/>
      <c r="CR109" s="58"/>
      <c r="CS109" s="59"/>
      <c r="CT109" s="58"/>
      <c r="CU109" s="59"/>
      <c r="CV109" s="58"/>
      <c r="CW109" s="59"/>
      <c r="CX109" s="58"/>
      <c r="CY109" s="59"/>
      <c r="CZ109" s="58"/>
      <c r="DA109" s="59"/>
      <c r="DB109" s="58"/>
      <c r="DC109" s="59"/>
      <c r="DD109" s="58"/>
    </row>
    <row r="110" spans="2:108" x14ac:dyDescent="0.2">
      <c r="B110" s="58"/>
      <c r="C110" s="59"/>
      <c r="D110" s="58"/>
      <c r="E110" s="59"/>
      <c r="F110" s="58"/>
      <c r="G110" s="59"/>
      <c r="H110" s="58"/>
      <c r="I110" s="59"/>
      <c r="J110" s="58"/>
      <c r="K110" s="59"/>
      <c r="L110" s="58"/>
      <c r="N110" s="58"/>
      <c r="O110" s="59"/>
      <c r="P110" s="58"/>
      <c r="Q110" s="59"/>
      <c r="R110" s="58"/>
      <c r="S110" s="59"/>
      <c r="T110" s="58"/>
      <c r="U110" s="59"/>
      <c r="V110" s="58"/>
      <c r="W110" s="59"/>
      <c r="X110" s="58"/>
      <c r="Y110" s="59"/>
      <c r="Z110" s="58"/>
      <c r="AA110" s="59"/>
      <c r="AB110" s="58"/>
      <c r="AC110" s="59"/>
      <c r="AD110" s="58"/>
      <c r="AE110" s="59"/>
      <c r="AF110" s="58"/>
      <c r="AG110" s="59"/>
      <c r="AH110" s="58"/>
      <c r="AI110" s="59"/>
      <c r="AJ110" s="58"/>
      <c r="AK110" s="59"/>
      <c r="AL110" s="58"/>
      <c r="AM110" s="59"/>
      <c r="AN110" s="58"/>
      <c r="AO110" s="59"/>
      <c r="AP110" s="58"/>
      <c r="AQ110" s="59"/>
      <c r="AR110" s="58"/>
      <c r="AS110" s="59"/>
      <c r="AT110" s="58"/>
      <c r="AU110" s="59"/>
      <c r="AV110" s="58"/>
      <c r="AW110" s="59"/>
      <c r="AX110" s="58"/>
      <c r="AY110" s="59"/>
      <c r="AZ110" s="58"/>
      <c r="BA110" s="59"/>
      <c r="BB110" s="58"/>
      <c r="BC110" s="59"/>
      <c r="BD110" s="58"/>
      <c r="BE110" s="59"/>
      <c r="BF110" s="58"/>
      <c r="BG110" s="59"/>
      <c r="BH110" s="58"/>
      <c r="BI110" s="59"/>
      <c r="BJ110" s="58"/>
      <c r="BK110" s="59"/>
      <c r="BL110" s="58"/>
      <c r="BM110" s="59"/>
      <c r="BN110" s="58"/>
      <c r="BO110" s="59"/>
      <c r="BP110" s="58"/>
      <c r="BQ110" s="59"/>
      <c r="BR110" s="58"/>
      <c r="BS110" s="59"/>
      <c r="BT110" s="58"/>
      <c r="BU110" s="59"/>
      <c r="BV110" s="58"/>
      <c r="BW110" s="59"/>
      <c r="BX110" s="58"/>
      <c r="BY110" s="59"/>
      <c r="BZ110" s="58"/>
      <c r="CA110" s="59"/>
      <c r="CB110" s="58"/>
      <c r="CC110" s="59"/>
      <c r="CD110" s="58"/>
      <c r="CE110" s="59"/>
      <c r="CF110" s="58"/>
      <c r="CG110" s="59"/>
      <c r="CH110" s="58"/>
      <c r="CI110" s="59"/>
      <c r="CJ110" s="58"/>
      <c r="CK110" s="59"/>
      <c r="CL110" s="58"/>
      <c r="CM110" s="59"/>
      <c r="CN110" s="58"/>
      <c r="CO110" s="59"/>
      <c r="CP110" s="58"/>
      <c r="CQ110" s="59"/>
      <c r="CR110" s="58"/>
      <c r="CS110" s="59"/>
      <c r="CT110" s="58"/>
      <c r="CU110" s="59"/>
      <c r="CV110" s="58"/>
      <c r="CW110" s="59"/>
      <c r="CX110" s="58"/>
      <c r="CY110" s="59"/>
      <c r="CZ110" s="58"/>
      <c r="DA110" s="59"/>
      <c r="DB110" s="58"/>
      <c r="DC110" s="59"/>
      <c r="DD110" s="58"/>
    </row>
    <row r="111" spans="2:108" x14ac:dyDescent="0.2">
      <c r="B111" s="58"/>
      <c r="C111" s="59"/>
      <c r="D111" s="58"/>
      <c r="E111" s="59"/>
      <c r="F111" s="58"/>
      <c r="G111" s="59"/>
      <c r="H111" s="58"/>
      <c r="I111" s="59"/>
      <c r="J111" s="58"/>
      <c r="K111" s="59"/>
      <c r="L111" s="58"/>
      <c r="N111" s="58"/>
      <c r="O111" s="59"/>
      <c r="P111" s="58"/>
      <c r="Q111" s="59"/>
      <c r="R111" s="58"/>
      <c r="S111" s="59"/>
      <c r="T111" s="58"/>
      <c r="U111" s="59"/>
      <c r="V111" s="58"/>
      <c r="W111" s="59"/>
      <c r="X111" s="58"/>
      <c r="Y111" s="59"/>
      <c r="Z111" s="58"/>
      <c r="AA111" s="59"/>
      <c r="AB111" s="58"/>
      <c r="AC111" s="59"/>
      <c r="AD111" s="58"/>
      <c r="AE111" s="59"/>
      <c r="AF111" s="58"/>
      <c r="AG111" s="59"/>
      <c r="AH111" s="58"/>
      <c r="AI111" s="59"/>
      <c r="AJ111" s="58"/>
      <c r="AK111" s="59"/>
      <c r="AL111" s="58"/>
      <c r="AM111" s="59"/>
      <c r="AN111" s="58"/>
      <c r="AO111" s="59"/>
      <c r="AP111" s="58"/>
      <c r="AQ111" s="59"/>
      <c r="AR111" s="58"/>
      <c r="AS111" s="59"/>
      <c r="AT111" s="58"/>
      <c r="AU111" s="59"/>
      <c r="AV111" s="58"/>
      <c r="AW111" s="59"/>
      <c r="AX111" s="58"/>
      <c r="AY111" s="59"/>
      <c r="AZ111" s="58"/>
      <c r="BA111" s="59"/>
      <c r="BB111" s="58"/>
      <c r="BC111" s="59"/>
      <c r="BD111" s="58"/>
      <c r="BE111" s="59"/>
      <c r="BF111" s="58"/>
      <c r="BG111" s="59"/>
      <c r="BH111" s="58"/>
      <c r="BI111" s="59"/>
      <c r="BJ111" s="58"/>
      <c r="BK111" s="59"/>
      <c r="BL111" s="58"/>
      <c r="BM111" s="59"/>
      <c r="BN111" s="58"/>
      <c r="BO111" s="59"/>
      <c r="BP111" s="58"/>
      <c r="BQ111" s="59"/>
      <c r="BR111" s="58"/>
      <c r="BS111" s="59"/>
      <c r="BT111" s="58"/>
      <c r="BU111" s="59"/>
      <c r="BV111" s="58"/>
      <c r="BW111" s="59"/>
      <c r="BX111" s="58"/>
      <c r="BY111" s="59"/>
      <c r="BZ111" s="58"/>
      <c r="CA111" s="59"/>
      <c r="CB111" s="58"/>
      <c r="CC111" s="59"/>
      <c r="CD111" s="58"/>
      <c r="CE111" s="59"/>
      <c r="CF111" s="58"/>
      <c r="CG111" s="59"/>
      <c r="CH111" s="58"/>
      <c r="CI111" s="59"/>
      <c r="CJ111" s="58"/>
      <c r="CK111" s="59"/>
      <c r="CL111" s="58"/>
      <c r="CM111" s="59"/>
      <c r="CN111" s="58"/>
      <c r="CO111" s="59"/>
      <c r="CP111" s="58"/>
      <c r="CQ111" s="59"/>
      <c r="CR111" s="58"/>
      <c r="CS111" s="59"/>
      <c r="CT111" s="58"/>
      <c r="CU111" s="59"/>
      <c r="CV111" s="58"/>
      <c r="CW111" s="59"/>
      <c r="CX111" s="58"/>
      <c r="CY111" s="59"/>
      <c r="CZ111" s="58"/>
      <c r="DA111" s="59"/>
      <c r="DB111" s="58"/>
      <c r="DC111" s="59"/>
      <c r="DD111" s="58"/>
    </row>
    <row r="112" spans="2:108" x14ac:dyDescent="0.2">
      <c r="B112" s="58"/>
      <c r="C112" s="59"/>
      <c r="D112" s="58"/>
      <c r="E112" s="59"/>
      <c r="F112" s="58"/>
      <c r="G112" s="59"/>
      <c r="H112" s="58"/>
      <c r="I112" s="59"/>
      <c r="J112" s="58"/>
      <c r="K112" s="59"/>
      <c r="L112" s="58"/>
      <c r="N112" s="58"/>
      <c r="O112" s="59"/>
      <c r="P112" s="58"/>
      <c r="Q112" s="59"/>
      <c r="R112" s="58"/>
      <c r="S112" s="59"/>
      <c r="T112" s="58"/>
      <c r="U112" s="59"/>
      <c r="V112" s="58"/>
      <c r="W112" s="59"/>
      <c r="X112" s="58"/>
      <c r="Y112" s="59"/>
      <c r="Z112" s="58"/>
      <c r="AA112" s="59"/>
      <c r="AB112" s="58"/>
      <c r="AC112" s="59"/>
      <c r="AD112" s="58"/>
      <c r="AE112" s="59"/>
      <c r="AF112" s="58"/>
      <c r="AG112" s="59"/>
      <c r="AH112" s="58"/>
      <c r="AI112" s="59"/>
      <c r="AJ112" s="58"/>
      <c r="AK112" s="59"/>
      <c r="AL112" s="58"/>
      <c r="AM112" s="59"/>
      <c r="AN112" s="58"/>
      <c r="AO112" s="59"/>
      <c r="AP112" s="58"/>
      <c r="AQ112" s="59"/>
      <c r="AR112" s="58"/>
      <c r="AS112" s="59"/>
      <c r="AT112" s="58"/>
      <c r="AU112" s="59"/>
      <c r="AV112" s="58"/>
      <c r="AW112" s="59"/>
      <c r="AX112" s="58"/>
      <c r="AY112" s="59"/>
      <c r="AZ112" s="58"/>
      <c r="BA112" s="59"/>
      <c r="BB112" s="58"/>
      <c r="BC112" s="59"/>
      <c r="BD112" s="58"/>
      <c r="BE112" s="59"/>
      <c r="BF112" s="58"/>
      <c r="BG112" s="59"/>
      <c r="BH112" s="58"/>
      <c r="BI112" s="59"/>
      <c r="BJ112" s="58"/>
      <c r="BK112" s="59"/>
      <c r="BL112" s="58"/>
      <c r="BM112" s="59"/>
      <c r="BN112" s="58"/>
      <c r="BO112" s="59"/>
      <c r="BP112" s="58"/>
      <c r="BQ112" s="59"/>
      <c r="BR112" s="58"/>
      <c r="BS112" s="59"/>
      <c r="BT112" s="58"/>
      <c r="BU112" s="59"/>
      <c r="BV112" s="58"/>
      <c r="BW112" s="59"/>
      <c r="BX112" s="58"/>
      <c r="BY112" s="59"/>
      <c r="BZ112" s="58"/>
      <c r="CA112" s="59"/>
      <c r="CB112" s="58"/>
      <c r="CC112" s="59"/>
      <c r="CD112" s="58"/>
      <c r="CE112" s="59"/>
      <c r="CF112" s="58"/>
      <c r="CG112" s="59"/>
      <c r="CH112" s="58"/>
      <c r="CI112" s="59"/>
      <c r="CJ112" s="58"/>
      <c r="CK112" s="59"/>
      <c r="CL112" s="58"/>
      <c r="CM112" s="59"/>
      <c r="CN112" s="58"/>
      <c r="CO112" s="59"/>
      <c r="CP112" s="58"/>
      <c r="CQ112" s="59"/>
      <c r="CR112" s="58"/>
      <c r="CS112" s="59"/>
      <c r="CT112" s="58"/>
      <c r="CU112" s="59"/>
      <c r="CV112" s="58"/>
      <c r="CW112" s="59"/>
      <c r="CX112" s="58"/>
      <c r="CY112" s="59"/>
      <c r="CZ112" s="58"/>
      <c r="DA112" s="59"/>
      <c r="DB112" s="58"/>
      <c r="DC112" s="59"/>
      <c r="DD112" s="58"/>
    </row>
    <row r="113" spans="2:108" x14ac:dyDescent="0.2">
      <c r="B113" s="60"/>
      <c r="C113" s="61"/>
      <c r="D113" s="62"/>
      <c r="E113" s="61"/>
      <c r="F113" s="62"/>
      <c r="G113" s="61"/>
      <c r="H113" s="62"/>
      <c r="I113" s="61"/>
      <c r="J113" s="62"/>
      <c r="K113" s="61"/>
      <c r="L113" s="62"/>
      <c r="M113" s="61"/>
      <c r="N113" s="62"/>
      <c r="O113" s="61"/>
      <c r="P113" s="62"/>
      <c r="Q113" s="61"/>
      <c r="R113" s="62"/>
      <c r="S113" s="61"/>
      <c r="T113" s="62"/>
      <c r="U113" s="61"/>
      <c r="V113" s="62"/>
      <c r="W113" s="61"/>
      <c r="X113" s="62"/>
      <c r="Y113" s="61"/>
      <c r="Z113" s="62"/>
      <c r="AA113" s="61"/>
      <c r="AB113" s="62"/>
      <c r="AC113" s="61"/>
      <c r="AD113" s="62"/>
      <c r="AE113" s="61"/>
      <c r="AF113" s="62"/>
      <c r="AG113" s="61"/>
      <c r="AH113" s="62"/>
      <c r="AI113" s="61"/>
      <c r="AJ113" s="62"/>
      <c r="AK113" s="61"/>
      <c r="AL113" s="62"/>
      <c r="AM113" s="61"/>
      <c r="AN113" s="62"/>
      <c r="AO113" s="61"/>
      <c r="AP113" s="62"/>
      <c r="AQ113" s="61"/>
      <c r="AR113" s="62"/>
      <c r="AS113" s="61"/>
      <c r="AT113" s="62"/>
      <c r="AU113" s="61"/>
      <c r="AV113" s="62"/>
      <c r="AW113" s="61"/>
      <c r="AX113" s="62"/>
      <c r="AY113" s="61"/>
      <c r="AZ113" s="62"/>
      <c r="BA113" s="61"/>
      <c r="BB113" s="62"/>
      <c r="BC113" s="61"/>
      <c r="BD113" s="62"/>
      <c r="BE113" s="61"/>
      <c r="BF113" s="62"/>
      <c r="BG113" s="61"/>
      <c r="BH113" s="62"/>
      <c r="BI113" s="61"/>
      <c r="BJ113" s="62"/>
      <c r="BK113" s="61"/>
      <c r="BL113" s="62"/>
      <c r="BM113" s="61"/>
      <c r="BN113" s="62"/>
      <c r="BO113" s="61"/>
      <c r="BP113" s="62"/>
      <c r="BQ113" s="61"/>
      <c r="BR113" s="62"/>
      <c r="BS113" s="61"/>
      <c r="BT113" s="62"/>
      <c r="BU113" s="61"/>
      <c r="BV113" s="62"/>
      <c r="BW113" s="61"/>
      <c r="BX113" s="62"/>
      <c r="BY113" s="61"/>
      <c r="BZ113" s="62"/>
      <c r="CA113" s="61"/>
      <c r="CB113" s="62"/>
      <c r="CC113" s="61"/>
      <c r="CD113" s="62"/>
      <c r="CE113" s="61"/>
      <c r="CF113" s="62"/>
      <c r="CG113" s="61"/>
      <c r="CH113" s="62"/>
      <c r="CI113" s="61"/>
      <c r="CJ113" s="62"/>
      <c r="CK113" s="61"/>
      <c r="CL113" s="62"/>
      <c r="CM113" s="61"/>
      <c r="CN113" s="62"/>
      <c r="CO113" s="61"/>
      <c r="CP113" s="62"/>
      <c r="CQ113" s="61"/>
      <c r="CR113" s="62"/>
      <c r="CS113" s="61"/>
      <c r="CT113" s="62"/>
      <c r="CU113" s="61"/>
      <c r="CV113" s="62"/>
      <c r="CW113" s="61"/>
      <c r="CX113" s="62"/>
      <c r="CY113" s="61"/>
      <c r="CZ113" s="62"/>
      <c r="DA113" s="61"/>
      <c r="DB113" s="62"/>
      <c r="DC113" s="61"/>
      <c r="DD113" s="62"/>
    </row>
  </sheetData>
  <conditionalFormatting sqref="B1:DD1">
    <cfRule type="iconSet" priority="7">
      <iconSet showValue="0">
        <cfvo type="percent" val="0"/>
        <cfvo type="num" val="0"/>
        <cfvo type="num" val="0"/>
      </iconSet>
    </cfRule>
    <cfRule type="iconSet" priority="8">
      <iconSet>
        <cfvo type="percent" val="0"/>
        <cfvo type="percent" val="33"/>
        <cfvo type="percent" val="67"/>
      </iconSet>
    </cfRule>
  </conditionalFormatting>
  <conditionalFormatting sqref="E1:BZ1">
    <cfRule type="iconSet" priority="685">
      <iconSet>
        <cfvo type="percent" val="0"/>
        <cfvo type="percent" val="33"/>
        <cfvo type="percent" val="67"/>
      </iconSet>
    </cfRule>
    <cfRule type="iconSet" priority="684">
      <iconSet showValue="0">
        <cfvo type="percent" val="0"/>
        <cfvo type="num" val="0"/>
        <cfvo type="num" val="0"/>
      </iconSet>
    </cfRule>
  </conditionalFormatting>
  <conditionalFormatting sqref="BL2:DD185">
    <cfRule type="expression" dxfId="3" priority="1">
      <formula>BL$1=2</formula>
    </cfRule>
  </conditionalFormatting>
  <conditionalFormatting sqref="CA1">
    <cfRule type="iconSet" priority="686">
      <iconSet showValue="0">
        <cfvo type="percent" val="0"/>
        <cfvo type="num" val="0"/>
        <cfvo type="num" val="0"/>
      </iconSet>
    </cfRule>
  </conditionalFormatting>
  <conditionalFormatting sqref="CB1">
    <cfRule type="iconSet" priority="509">
      <iconSet>
        <cfvo type="percent" val="0"/>
        <cfvo type="percent" val="33"/>
        <cfvo type="percent" val="67"/>
      </iconSet>
    </cfRule>
    <cfRule type="iconSet" priority="508">
      <iconSet showValue="0">
        <cfvo type="percent" val="0"/>
        <cfvo type="num" val="0"/>
        <cfvo type="num" val="0"/>
      </iconSet>
    </cfRule>
  </conditionalFormatting>
  <conditionalFormatting sqref="CC1">
    <cfRule type="iconSet" priority="518">
      <iconSet>
        <cfvo type="percent" val="0"/>
        <cfvo type="percent" val="33"/>
        <cfvo type="percent" val="67"/>
      </iconSet>
    </cfRule>
    <cfRule type="iconSet" priority="517">
      <iconSet showValue="0">
        <cfvo type="percent" val="0"/>
        <cfvo type="num" val="0"/>
        <cfvo type="num" val="0"/>
      </iconSet>
    </cfRule>
  </conditionalFormatting>
  <conditionalFormatting sqref="CD1">
    <cfRule type="iconSet" priority="500">
      <iconSet>
        <cfvo type="percent" val="0"/>
        <cfvo type="percent" val="33"/>
        <cfvo type="percent" val="67"/>
      </iconSet>
    </cfRule>
    <cfRule type="iconSet" priority="499">
      <iconSet showValue="0">
        <cfvo type="percent" val="0"/>
        <cfvo type="num" val="0"/>
        <cfvo type="num" val="0"/>
      </iconSet>
    </cfRule>
  </conditionalFormatting>
  <conditionalFormatting sqref="CE1">
    <cfRule type="iconSet" priority="687">
      <iconSet>
        <cfvo type="percent" val="0"/>
        <cfvo type="percent" val="33"/>
        <cfvo type="percent" val="67"/>
      </iconSet>
    </cfRule>
    <cfRule type="iconSet" priority="532">
      <iconSet showValue="0">
        <cfvo type="percent" val="0"/>
        <cfvo type="num" val="0"/>
        <cfvo type="num" val="0"/>
      </iconSet>
    </cfRule>
  </conditionalFormatting>
  <conditionalFormatting sqref="CF1">
    <cfRule type="iconSet" priority="490">
      <iconSet showValue="0">
        <cfvo type="percent" val="0"/>
        <cfvo type="num" val="0"/>
        <cfvo type="num" val="0"/>
      </iconSet>
    </cfRule>
    <cfRule type="iconSet" priority="491">
      <iconSet>
        <cfvo type="percent" val="0"/>
        <cfvo type="percent" val="33"/>
        <cfvo type="percent" val="67"/>
      </iconSet>
    </cfRule>
  </conditionalFormatting>
  <conditionalFormatting sqref="CG1">
    <cfRule type="iconSet" priority="20">
      <iconSet>
        <cfvo type="percent" val="0"/>
        <cfvo type="percent" val="33"/>
        <cfvo type="percent" val="67"/>
      </iconSet>
    </cfRule>
    <cfRule type="iconSet" priority="19">
      <iconSet showValue="0">
        <cfvo type="percent" val="0"/>
        <cfvo type="num" val="0"/>
        <cfvo type="num" val="0"/>
      </iconSet>
    </cfRule>
  </conditionalFormatting>
  <conditionalFormatting sqref="CH1">
    <cfRule type="iconSet" priority="17">
      <iconSet>
        <cfvo type="percent" val="0"/>
        <cfvo type="percent" val="33"/>
        <cfvo type="percent" val="67"/>
      </iconSet>
    </cfRule>
    <cfRule type="iconSet" priority="16">
      <iconSet showValue="0">
        <cfvo type="percent" val="0"/>
        <cfvo type="num" val="0"/>
        <cfvo type="num" val="0"/>
      </iconSet>
    </cfRule>
  </conditionalFormatting>
  <conditionalFormatting sqref="CI1:CN1">
    <cfRule type="iconSet" priority="301">
      <iconSet showValue="0">
        <cfvo type="percent" val="0"/>
        <cfvo type="num" val="0"/>
        <cfvo type="num" val="0"/>
      </iconSet>
    </cfRule>
    <cfRule type="iconSet" priority="302">
      <iconSet>
        <cfvo type="percent" val="0"/>
        <cfvo type="percent" val="33"/>
        <cfvo type="percent" val="67"/>
      </iconSet>
    </cfRule>
  </conditionalFormatting>
  <conditionalFormatting sqref="CO1">
    <cfRule type="iconSet" priority="303">
      <iconSet showValue="0">
        <cfvo type="percent" val="0"/>
        <cfvo type="num" val="0"/>
        <cfvo type="num" val="0"/>
      </iconSet>
    </cfRule>
  </conditionalFormatting>
  <conditionalFormatting sqref="CP1">
    <cfRule type="iconSet" priority="264">
      <iconSet>
        <cfvo type="percent" val="0"/>
        <cfvo type="percent" val="33"/>
        <cfvo type="percent" val="67"/>
      </iconSet>
    </cfRule>
    <cfRule type="iconSet" priority="263">
      <iconSet showValue="0">
        <cfvo type="percent" val="0"/>
        <cfvo type="num" val="0"/>
        <cfvo type="num" val="0"/>
      </iconSet>
    </cfRule>
  </conditionalFormatting>
  <conditionalFormatting sqref="CQ1">
    <cfRule type="iconSet" priority="273">
      <iconSet>
        <cfvo type="percent" val="0"/>
        <cfvo type="percent" val="33"/>
        <cfvo type="percent" val="67"/>
      </iconSet>
    </cfRule>
    <cfRule type="iconSet" priority="272">
      <iconSet showValue="0">
        <cfvo type="percent" val="0"/>
        <cfvo type="num" val="0"/>
        <cfvo type="num" val="0"/>
      </iconSet>
    </cfRule>
  </conditionalFormatting>
  <conditionalFormatting sqref="CR1">
    <cfRule type="iconSet" priority="255">
      <iconSet>
        <cfvo type="percent" val="0"/>
        <cfvo type="percent" val="33"/>
        <cfvo type="percent" val="67"/>
      </iconSet>
    </cfRule>
    <cfRule type="iconSet" priority="254">
      <iconSet showValue="0">
        <cfvo type="percent" val="0"/>
        <cfvo type="num" val="0"/>
        <cfvo type="num" val="0"/>
      </iconSet>
    </cfRule>
  </conditionalFormatting>
  <conditionalFormatting sqref="CS1">
    <cfRule type="iconSet" priority="13">
      <iconSet showValue="0">
        <cfvo type="percent" val="0"/>
        <cfvo type="num" val="0"/>
        <cfvo type="num" val="0"/>
      </iconSet>
    </cfRule>
    <cfRule type="iconSet" priority="14">
      <iconSet>
        <cfvo type="percent" val="0"/>
        <cfvo type="percent" val="33"/>
        <cfvo type="percent" val="67"/>
      </iconSet>
    </cfRule>
  </conditionalFormatting>
  <conditionalFormatting sqref="CT1">
    <cfRule type="iconSet" priority="10">
      <iconSet showValue="0">
        <cfvo type="percent" val="0"/>
        <cfvo type="num" val="0"/>
        <cfvo type="num" val="0"/>
      </iconSet>
    </cfRule>
    <cfRule type="iconSet" priority="11">
      <iconSet>
        <cfvo type="percent" val="0"/>
        <cfvo type="percent" val="33"/>
        <cfvo type="percent" val="67"/>
      </iconSet>
    </cfRule>
  </conditionalFormatting>
  <conditionalFormatting sqref="DF2">
    <cfRule type="cellIs" dxfId="2" priority="2" operator="lessThan">
      <formula>0</formula>
    </cfRule>
    <cfRule type="cellIs" dxfId="1" priority="3" operator="greaterThan">
      <formula>4000</formula>
    </cfRule>
    <cfRule type="cellIs" dxfId="0" priority="4" operator="greaterThan">
      <formula>0</formula>
    </cfRule>
  </conditionalFormatting>
  <dataValidations count="1">
    <dataValidation allowBlank="1" showErrorMessage="1" sqref="A1:XFD1048576" xr:uid="{0E646974-3D4B-4FAC-A269-286758351899}"/>
  </dataValidations>
  <pageMargins left="0.75" right="0.75" top="1" bottom="1" header="0.5" footer="0.5"/>
  <pageSetup orientation="portrait" r:id="rId1"/>
  <headerFooter alignWithMargins="0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_rels/item7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7.xml"/></Relationships>
</file>

<file path=customXml/_rels/item8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8.xml"/></Relationships>
</file>

<file path=customXml/_rels/item9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9.xml"/></Relationships>
</file>

<file path=customXml/_rels/item10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0.xml"/></Relationships>
</file>

<file path=customXml/_rels/item1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1.xml"/></Relationships>
</file>

<file path=customXml/_rels/item1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2.xml"/></Relationships>
</file>

<file path=customXml/_rels/item1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3.xml"/></Relationships>
</file>

<file path=customXml/_rels/item1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4.xml"/></Relationships>
</file>

<file path=customXml/_rels/item1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5.xml"/></Relationships>
</file>

<file path=customXml/_rels/item1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6.xml"/></Relationships>
</file>

<file path=customXml/_rels/item17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7.xml"/></Relationships>
</file>

<file path=customXml/item1.xml>��
</file>

<file path=customXml/item2.xml>��
</file>

<file path=customXml/item3.xml>��
</file>

<file path=customXml/item4.xml>��
</file>

<file path=customXml/item5.xml>��
</file>

<file path=customXml/item6.xml>��
</file>

<file path=customXml/item7.xml>��
</file>

<file path=customXml/item8.xml>��
</file>

<file path=customXml/item9.xml>��
</file>

<file path=customXml/item10.xml>��
</file>

<file path=customXml/item11.xml>��
</file>

<file path=customXml/item12.xml>��
</file>

<file path=customXml/item13.xml>��
</file>

<file path=customXml/item14.xml>��
</file>

<file path=customXml/item15.xml>��
</file>

<file path=customXml/item16.xml>��
</file>

<file path=customXml/item17.xml>��
</file>

<file path=customXml/itemProps1.xml><?xml version="1.0" encoding="utf-8"?>
<ds:datastoreItem xmlns:ds="http://schemas.openxmlformats.org/officeDocument/2006/customXml" ds:itemID="{E78D3164-4DBF-4385-82C6-EAF14C158859}">
  <ds:schemaRefs/>
</ds:datastoreItem>
</file>

<file path=customXml/itemProps2.xml><?xml version="1.0" encoding="utf-8"?>
<ds:datastoreItem xmlns:ds="http://schemas.openxmlformats.org/officeDocument/2006/customXml" ds:itemID="{51EC1695-8BCD-4D71-8EF2-7DC0DEE8E7BA}">
  <ds:schemaRefs/>
</ds:datastoreItem>
</file>

<file path=customXml/itemProps3.xml><?xml version="1.0" encoding="utf-8"?>
<ds:datastoreItem xmlns:ds="http://schemas.openxmlformats.org/officeDocument/2006/customXml" ds:itemID="{CE083458-FCB9-4CA6-BC1C-295066BB090B}">
  <ds:schemaRefs>
    <ds:schemaRef ds:uri="http://schemas.microsoft.com/DataMashup"/>
  </ds:schemaRefs>
</ds:datastoreItem>
</file>

<file path=customXml/itemProps4.xml><?xml version="1.0" encoding="utf-8"?>
<ds:datastoreItem xmlns:ds="http://schemas.openxmlformats.org/officeDocument/2006/customXml" ds:itemID="{146E0FC8-CC53-48CC-AD7A-BC95EA76CF7B}">
  <ds:schemaRefs/>
</ds:datastoreItem>
</file>

<file path=customXml/itemProps5.xml><?xml version="1.0" encoding="utf-8"?>
<ds:datastoreItem xmlns:ds="http://schemas.openxmlformats.org/officeDocument/2006/customXml" ds:itemID="{20B027A3-82DF-49B7-AFBE-86C93FB7FD8A}">
  <ds:schemaRefs/>
</ds:datastoreItem>
</file>

<file path=customXml/itemProps6.xml><?xml version="1.0" encoding="utf-8"?>
<ds:datastoreItem xmlns:ds="http://schemas.openxmlformats.org/officeDocument/2006/customXml" ds:itemID="{866E5761-70DC-4218-8D56-F26DB8A82764}">
  <ds:schemaRefs/>
</ds:datastoreItem>
</file>

<file path=customXml/itemProps7.xml><?xml version="1.0" encoding="utf-8"?>
<ds:datastoreItem xmlns:ds="http://schemas.openxmlformats.org/officeDocument/2006/customXml" ds:itemID="{87DC065B-72A6-4DD2-B385-38EAFC5D55F5}">
  <ds:schemaRefs/>
</ds:datastoreItem>
</file>

<file path=customXml/itemProps8.xml><?xml version="1.0" encoding="utf-8"?>
<ds:datastoreItem xmlns:ds="http://schemas.openxmlformats.org/officeDocument/2006/customXml" ds:itemID="{5914BF60-4F91-4F4E-BDB6-90D762C83382}">
  <ds:schemaRefs/>
</ds:datastoreItem>
</file>

<file path=customXml/itemProps9.xml><?xml version="1.0" encoding="utf-8"?>
<ds:datastoreItem xmlns:ds="http://schemas.openxmlformats.org/officeDocument/2006/customXml" ds:itemID="{3D45A1D8-4CAF-43F8-A37B-006D9A893527}">
  <ds:schemaRefs/>
</ds:datastoreItem>
</file>

<file path=customXml/itemProps10.xml><?xml version="1.0" encoding="utf-8"?>
<ds:datastoreItem xmlns:ds="http://schemas.openxmlformats.org/officeDocument/2006/customXml" ds:itemID="{CC9C3B42-F46D-42FD-939C-44D935985471}">
  <ds:schemaRefs/>
</ds:datastoreItem>
</file>

<file path=customXml/itemProps11.xml><?xml version="1.0" encoding="utf-8"?>
<ds:datastoreItem xmlns:ds="http://schemas.openxmlformats.org/officeDocument/2006/customXml" ds:itemID="{AD9922F0-D1C0-4886-B219-F96BE21BD6DE}">
  <ds:schemaRefs/>
</ds:datastoreItem>
</file>

<file path=customXml/itemProps12.xml><?xml version="1.0" encoding="utf-8"?>
<ds:datastoreItem xmlns:ds="http://schemas.openxmlformats.org/officeDocument/2006/customXml" ds:itemID="{327980AF-0634-4DBA-97AD-13F98D793220}">
  <ds:schemaRefs/>
</ds:datastoreItem>
</file>

<file path=customXml/itemProps13.xml><?xml version="1.0" encoding="utf-8"?>
<ds:datastoreItem xmlns:ds="http://schemas.openxmlformats.org/officeDocument/2006/customXml" ds:itemID="{DFBB1AFB-F680-4362-B97D-33C60A2C0E80}">
  <ds:schemaRefs/>
</ds:datastoreItem>
</file>

<file path=customXml/itemProps14.xml><?xml version="1.0" encoding="utf-8"?>
<ds:datastoreItem xmlns:ds="http://schemas.openxmlformats.org/officeDocument/2006/customXml" ds:itemID="{1480F9B6-2198-4746-88F5-D20A346474C5}">
  <ds:schemaRefs/>
</ds:datastoreItem>
</file>

<file path=customXml/itemProps15.xml><?xml version="1.0" encoding="utf-8"?>
<ds:datastoreItem xmlns:ds="http://schemas.openxmlformats.org/officeDocument/2006/customXml" ds:itemID="{4FF38680-97C0-4C86-BF32-98270F974D81}">
  <ds:schemaRefs/>
</ds:datastoreItem>
</file>

<file path=customXml/itemProps16.xml><?xml version="1.0" encoding="utf-8"?>
<ds:datastoreItem xmlns:ds="http://schemas.openxmlformats.org/officeDocument/2006/customXml" ds:itemID="{A8B3D6B1-A815-4152-A441-A64B2FE7A318}">
  <ds:schemaRefs/>
</ds:datastoreItem>
</file>

<file path=customXml/itemProps17.xml><?xml version="1.0" encoding="utf-8"?>
<ds:datastoreItem xmlns:ds="http://schemas.openxmlformats.org/officeDocument/2006/customXml" ds:itemID="{FDA6DC9C-AC68-4DD2-95DE-70FED0FF185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6</vt:i4>
      </vt:variant>
    </vt:vector>
  </HeadingPairs>
  <TitlesOfParts>
    <vt:vector size="9" baseType="lpstr">
      <vt:lpstr>Guide</vt:lpstr>
      <vt:lpstr>Cash Flow</vt:lpstr>
      <vt:lpstr>Cash Forcast</vt:lpstr>
      <vt:lpstr>Cash_beginning</vt:lpstr>
      <vt:lpstr>'Cash Flow'!nper</vt:lpstr>
      <vt:lpstr>'Cash Flow'!payment</vt:lpstr>
      <vt:lpstr>'Cash Flow'!Print_Titles</vt:lpstr>
      <vt:lpstr>'Cash Flow'!rate</vt:lpstr>
      <vt:lpstr>'Cash Flow'!roundOpt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Manaf A Abu Rous</dc:creator>
  <cp:keywords/>
  <dc:description/>
  <cp:lastModifiedBy>Manaf Abu Rous</cp:lastModifiedBy>
  <cp:revision/>
  <cp:lastPrinted>2023-10-22T03:59:10Z</cp:lastPrinted>
  <dcterms:created xsi:type="dcterms:W3CDTF">2015-06-05T18:17:20Z</dcterms:created>
  <dcterms:modified xsi:type="dcterms:W3CDTF">2026-05-10T11:25:55Z</dcterms:modified>
  <cp:category/>
  <cp:contentStatus/>
</cp:coreProperties>
</file>