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Kris\Desktop\"/>
    </mc:Choice>
  </mc:AlternateContent>
  <xr:revisionPtr revIDLastSave="0" documentId="13_ncr:1_{A0333C04-5264-463D-B253-C85E88B7AAF3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一月" sheetId="1" r:id="rId1"/>
    <sheet name="二月" sheetId="3" r:id="rId2"/>
    <sheet name="三月" sheetId="4" r:id="rId3"/>
    <sheet name="四月" sheetId="5" r:id="rId4"/>
    <sheet name="五月" sheetId="6" r:id="rId5"/>
    <sheet name="六月" sheetId="7" r:id="rId6"/>
    <sheet name="七月" sheetId="8" r:id="rId7"/>
    <sheet name="八月" sheetId="9" r:id="rId8"/>
    <sheet name="九月" sheetId="10" r:id="rId9"/>
    <sheet name="十月" sheetId="11" r:id="rId10"/>
    <sheet name="十一月" sheetId="12" r:id="rId11"/>
    <sheet name="十二月" sheetId="13" r:id="rId12"/>
    <sheet name="總盈餘" sheetId="15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4" l="1"/>
  <c r="I2" i="15" l="1"/>
  <c r="T11" i="15"/>
  <c r="F16" i="15"/>
  <c r="G16" i="15" s="1"/>
  <c r="F17" i="15"/>
  <c r="G17" i="15"/>
  <c r="E15" i="15"/>
  <c r="E13" i="15"/>
  <c r="E14" i="15"/>
  <c r="E11" i="15"/>
  <c r="E12" i="15"/>
  <c r="E10" i="15"/>
  <c r="E9" i="15"/>
  <c r="T11" i="13"/>
  <c r="T11" i="12"/>
  <c r="T11" i="8"/>
  <c r="M11" i="8"/>
  <c r="T11" i="7"/>
  <c r="M11" i="6"/>
  <c r="T11" i="6"/>
  <c r="T11" i="5"/>
  <c r="M11" i="5"/>
  <c r="T11" i="4"/>
  <c r="T11" i="1"/>
  <c r="M11" i="3"/>
  <c r="T11" i="3"/>
  <c r="M11" i="1"/>
  <c r="M5" i="13"/>
  <c r="M6" i="13"/>
  <c r="M7" i="13"/>
  <c r="M8" i="13"/>
  <c r="M9" i="13"/>
  <c r="M10" i="13"/>
  <c r="M11" i="13"/>
  <c r="M4" i="13"/>
  <c r="M5" i="12"/>
  <c r="M6" i="12"/>
  <c r="M7" i="12"/>
  <c r="M8" i="12"/>
  <c r="M9" i="12"/>
  <c r="M10" i="12"/>
  <c r="M11" i="12"/>
  <c r="M4" i="12"/>
  <c r="M5" i="11"/>
  <c r="M6" i="11"/>
  <c r="M7" i="11"/>
  <c r="M8" i="11"/>
  <c r="M9" i="11"/>
  <c r="M10" i="11"/>
  <c r="M11" i="11"/>
  <c r="M4" i="11"/>
  <c r="T11" i="11"/>
  <c r="M5" i="10"/>
  <c r="M6" i="10"/>
  <c r="M7" i="10"/>
  <c r="M8" i="10"/>
  <c r="M9" i="10"/>
  <c r="M10" i="10"/>
  <c r="M11" i="10"/>
  <c r="M4" i="10"/>
  <c r="T11" i="10"/>
  <c r="M5" i="9"/>
  <c r="M6" i="9"/>
  <c r="M7" i="9"/>
  <c r="M8" i="9"/>
  <c r="M9" i="9"/>
  <c r="M10" i="9"/>
  <c r="M11" i="9"/>
  <c r="M4" i="9"/>
  <c r="T11" i="9"/>
  <c r="M5" i="8"/>
  <c r="M6" i="8"/>
  <c r="M7" i="8"/>
  <c r="M8" i="8"/>
  <c r="M9" i="8"/>
  <c r="M10" i="8"/>
  <c r="M4" i="8"/>
  <c r="M5" i="7"/>
  <c r="M6" i="7"/>
  <c r="M7" i="7"/>
  <c r="M8" i="7"/>
  <c r="M9" i="7"/>
  <c r="M10" i="7"/>
  <c r="M4" i="7"/>
  <c r="M5" i="6"/>
  <c r="M6" i="6"/>
  <c r="M7" i="6"/>
  <c r="M8" i="6"/>
  <c r="M9" i="6"/>
  <c r="M10" i="6"/>
  <c r="M4" i="6"/>
  <c r="M5" i="5"/>
  <c r="M6" i="5"/>
  <c r="M7" i="5"/>
  <c r="M8" i="5"/>
  <c r="M9" i="5"/>
  <c r="M10" i="5"/>
  <c r="M4" i="5"/>
  <c r="M5" i="4"/>
  <c r="M6" i="4"/>
  <c r="M7" i="4"/>
  <c r="M8" i="4"/>
  <c r="M9" i="4"/>
  <c r="M10" i="4"/>
  <c r="M4" i="4"/>
  <c r="M8" i="3"/>
  <c r="M9" i="3"/>
  <c r="M10" i="3"/>
  <c r="M5" i="3"/>
  <c r="M6" i="3"/>
  <c r="M7" i="3"/>
  <c r="M4" i="3"/>
  <c r="M5" i="1"/>
  <c r="M6" i="1"/>
  <c r="M7" i="1"/>
  <c r="M8" i="1"/>
  <c r="M4" i="1"/>
  <c r="M4" i="15"/>
  <c r="E7" i="15"/>
  <c r="E8" i="15"/>
  <c r="E6" i="15"/>
  <c r="M5" i="15"/>
  <c r="M6" i="15"/>
  <c r="M7" i="15"/>
  <c r="N19" i="15" l="1"/>
  <c r="N20" i="15"/>
  <c r="N21" i="15"/>
  <c r="N22" i="15"/>
  <c r="L10" i="15"/>
  <c r="T10" i="15" s="1"/>
  <c r="L9" i="15"/>
  <c r="T9" i="15" s="1"/>
  <c r="L8" i="15"/>
  <c r="T8" i="15" s="1"/>
  <c r="T7" i="15"/>
  <c r="T6" i="15"/>
  <c r="T5" i="15"/>
  <c r="L3" i="15"/>
  <c r="K3" i="15" s="1"/>
  <c r="L2" i="15"/>
  <c r="K2" i="15" s="1"/>
  <c r="N18" i="13"/>
  <c r="N17" i="13"/>
  <c r="N16" i="13"/>
  <c r="I11" i="13"/>
  <c r="T10" i="13"/>
  <c r="I10" i="13" s="1"/>
  <c r="T9" i="13"/>
  <c r="I9" i="13" s="1"/>
  <c r="T8" i="13"/>
  <c r="I8" i="13" s="1"/>
  <c r="T7" i="13"/>
  <c r="I7" i="13" s="1"/>
  <c r="T6" i="13"/>
  <c r="I6" i="13" s="1"/>
  <c r="T5" i="13"/>
  <c r="I5" i="13" s="1"/>
  <c r="T4" i="13"/>
  <c r="I4" i="13" s="1"/>
  <c r="L3" i="13"/>
  <c r="K3" i="13"/>
  <c r="I3" i="13"/>
  <c r="L2" i="13"/>
  <c r="K2" i="13"/>
  <c r="I2" i="13"/>
  <c r="N18" i="12"/>
  <c r="N17" i="12"/>
  <c r="N16" i="12"/>
  <c r="I11" i="12"/>
  <c r="T10" i="12"/>
  <c r="I10" i="12" s="1"/>
  <c r="T9" i="12"/>
  <c r="I9" i="12" s="1"/>
  <c r="T8" i="12"/>
  <c r="I8" i="12" s="1"/>
  <c r="T7" i="12"/>
  <c r="I7" i="12" s="1"/>
  <c r="T6" i="12"/>
  <c r="I6" i="12" s="1"/>
  <c r="T5" i="12"/>
  <c r="I5" i="12" s="1"/>
  <c r="T4" i="12"/>
  <c r="I4" i="12" s="1"/>
  <c r="L3" i="12"/>
  <c r="K3" i="12"/>
  <c r="I3" i="12"/>
  <c r="L2" i="12"/>
  <c r="K2" i="12" s="1"/>
  <c r="I2" i="12"/>
  <c r="N18" i="11"/>
  <c r="N17" i="11"/>
  <c r="N16" i="11"/>
  <c r="I11" i="11"/>
  <c r="T10" i="11"/>
  <c r="I10" i="11" s="1"/>
  <c r="T9" i="11"/>
  <c r="I9" i="11" s="1"/>
  <c r="T8" i="11"/>
  <c r="I8" i="11" s="1"/>
  <c r="T7" i="11"/>
  <c r="I7" i="11" s="1"/>
  <c r="T6" i="11"/>
  <c r="I6" i="11" s="1"/>
  <c r="T5" i="11"/>
  <c r="I5" i="11" s="1"/>
  <c r="T4" i="11"/>
  <c r="I4" i="11" s="1"/>
  <c r="L3" i="11"/>
  <c r="K3" i="11"/>
  <c r="I3" i="11"/>
  <c r="L2" i="11"/>
  <c r="K2" i="11" s="1"/>
  <c r="I2" i="11"/>
  <c r="N18" i="10"/>
  <c r="N17" i="10"/>
  <c r="N16" i="10"/>
  <c r="I11" i="10"/>
  <c r="T10" i="10"/>
  <c r="I10" i="10" s="1"/>
  <c r="T9" i="10"/>
  <c r="I9" i="10" s="1"/>
  <c r="T8" i="10"/>
  <c r="I8" i="10" s="1"/>
  <c r="T7" i="10"/>
  <c r="I7" i="10" s="1"/>
  <c r="T6" i="10"/>
  <c r="I6" i="10" s="1"/>
  <c r="T5" i="10"/>
  <c r="I5" i="10" s="1"/>
  <c r="T4" i="10"/>
  <c r="I4" i="10" s="1"/>
  <c r="L3" i="10"/>
  <c r="K3" i="10"/>
  <c r="I3" i="10"/>
  <c r="L2" i="10"/>
  <c r="K2" i="10" s="1"/>
  <c r="I2" i="10"/>
  <c r="N18" i="9"/>
  <c r="N17" i="9"/>
  <c r="N16" i="9"/>
  <c r="I11" i="9"/>
  <c r="T10" i="9"/>
  <c r="I10" i="9" s="1"/>
  <c r="T9" i="9"/>
  <c r="I9" i="9" s="1"/>
  <c r="T8" i="9"/>
  <c r="I8" i="9" s="1"/>
  <c r="T7" i="9"/>
  <c r="I7" i="9" s="1"/>
  <c r="T6" i="9"/>
  <c r="I6" i="9" s="1"/>
  <c r="T5" i="9"/>
  <c r="I5" i="9" s="1"/>
  <c r="T4" i="9"/>
  <c r="I4" i="9" s="1"/>
  <c r="L3" i="9"/>
  <c r="K3" i="9"/>
  <c r="I3" i="9"/>
  <c r="L2" i="9"/>
  <c r="K2" i="9"/>
  <c r="I2" i="9"/>
  <c r="N18" i="8"/>
  <c r="N17" i="8"/>
  <c r="N16" i="8"/>
  <c r="I11" i="8"/>
  <c r="T10" i="8"/>
  <c r="I10" i="8" s="1"/>
  <c r="T9" i="8"/>
  <c r="I9" i="8" s="1"/>
  <c r="T8" i="8"/>
  <c r="I8" i="8" s="1"/>
  <c r="T7" i="8"/>
  <c r="I7" i="8" s="1"/>
  <c r="T6" i="8"/>
  <c r="I6" i="8" s="1"/>
  <c r="T5" i="8"/>
  <c r="I5" i="8" s="1"/>
  <c r="T4" i="8"/>
  <c r="I4" i="8" s="1"/>
  <c r="L3" i="8"/>
  <c r="K3" i="8" s="1"/>
  <c r="I3" i="8"/>
  <c r="L2" i="8"/>
  <c r="K2" i="8" s="1"/>
  <c r="I2" i="8"/>
  <c r="N18" i="7"/>
  <c r="N17" i="7"/>
  <c r="N16" i="7"/>
  <c r="I11" i="7"/>
  <c r="T10" i="7"/>
  <c r="I10" i="7" s="1"/>
  <c r="T9" i="7"/>
  <c r="I9" i="7" s="1"/>
  <c r="T8" i="7"/>
  <c r="I8" i="7" s="1"/>
  <c r="T7" i="7"/>
  <c r="I7" i="7" s="1"/>
  <c r="T6" i="7"/>
  <c r="I6" i="7" s="1"/>
  <c r="T5" i="7"/>
  <c r="I5" i="7" s="1"/>
  <c r="T4" i="7"/>
  <c r="I4" i="7" s="1"/>
  <c r="L3" i="7"/>
  <c r="K3" i="7"/>
  <c r="I3" i="7"/>
  <c r="L2" i="7"/>
  <c r="K2" i="7" s="1"/>
  <c r="I2" i="7"/>
  <c r="N18" i="6"/>
  <c r="N17" i="6"/>
  <c r="N16" i="6"/>
  <c r="I11" i="6"/>
  <c r="T10" i="6"/>
  <c r="I10" i="6" s="1"/>
  <c r="T9" i="6"/>
  <c r="I9" i="6" s="1"/>
  <c r="T8" i="6"/>
  <c r="I8" i="6" s="1"/>
  <c r="T7" i="6"/>
  <c r="I7" i="6" s="1"/>
  <c r="T6" i="6"/>
  <c r="I6" i="6" s="1"/>
  <c r="T5" i="6"/>
  <c r="I5" i="6" s="1"/>
  <c r="T4" i="6"/>
  <c r="I4" i="6" s="1"/>
  <c r="L3" i="6"/>
  <c r="K3" i="6"/>
  <c r="I3" i="6"/>
  <c r="L2" i="6"/>
  <c r="K2" i="6"/>
  <c r="I2" i="6"/>
  <c r="N18" i="5"/>
  <c r="N17" i="5"/>
  <c r="N16" i="5"/>
  <c r="I11" i="5"/>
  <c r="T8" i="5"/>
  <c r="I8" i="5" s="1"/>
  <c r="T7" i="5"/>
  <c r="I7" i="5" s="1"/>
  <c r="T6" i="5"/>
  <c r="I6" i="5" s="1"/>
  <c r="T5" i="5"/>
  <c r="I5" i="5" s="1"/>
  <c r="T4" i="5"/>
  <c r="I4" i="5" s="1"/>
  <c r="L3" i="5"/>
  <c r="K3" i="5"/>
  <c r="I3" i="5"/>
  <c r="L2" i="5"/>
  <c r="K2" i="5"/>
  <c r="I2" i="5"/>
  <c r="N18" i="4"/>
  <c r="N15" i="4" s="1"/>
  <c r="N17" i="4"/>
  <c r="N16" i="4"/>
  <c r="I11" i="4"/>
  <c r="T8" i="4"/>
  <c r="I8" i="4" s="1"/>
  <c r="T7" i="4"/>
  <c r="I7" i="4" s="1"/>
  <c r="T6" i="4"/>
  <c r="I6" i="4" s="1"/>
  <c r="T5" i="4"/>
  <c r="I5" i="4" s="1"/>
  <c r="T4" i="4"/>
  <c r="I4" i="4" s="1"/>
  <c r="L3" i="4"/>
  <c r="K3" i="4"/>
  <c r="I3" i="4"/>
  <c r="L2" i="4"/>
  <c r="K2" i="4"/>
  <c r="I2" i="4"/>
  <c r="N18" i="3"/>
  <c r="N17" i="3"/>
  <c r="N16" i="3"/>
  <c r="N15" i="3" s="1"/>
  <c r="I11" i="3"/>
  <c r="T10" i="3"/>
  <c r="I10" i="3" s="1"/>
  <c r="T9" i="3"/>
  <c r="I9" i="3" s="1"/>
  <c r="T8" i="3"/>
  <c r="I8" i="3" s="1"/>
  <c r="T7" i="3"/>
  <c r="I7" i="3" s="1"/>
  <c r="T6" i="3"/>
  <c r="I6" i="3" s="1"/>
  <c r="T5" i="3"/>
  <c r="I5" i="3" s="1"/>
  <c r="T4" i="3"/>
  <c r="I4" i="3" s="1"/>
  <c r="L3" i="3"/>
  <c r="K3" i="3"/>
  <c r="I3" i="3"/>
  <c r="L2" i="3"/>
  <c r="K2" i="3"/>
  <c r="I2" i="3"/>
  <c r="N18" i="1"/>
  <c r="N17" i="1"/>
  <c r="N17" i="15" s="1"/>
  <c r="N16" i="1"/>
  <c r="I3" i="1"/>
  <c r="I11" i="1"/>
  <c r="I2" i="1"/>
  <c r="N15" i="11" l="1"/>
  <c r="N15" i="9"/>
  <c r="N15" i="7"/>
  <c r="N15" i="5"/>
  <c r="I3" i="15"/>
  <c r="N15" i="13"/>
  <c r="N18" i="15"/>
  <c r="N15" i="15" s="1"/>
  <c r="N15" i="6"/>
  <c r="T10" i="4"/>
  <c r="I10" i="4" s="1"/>
  <c r="N15" i="8"/>
  <c r="T9" i="5"/>
  <c r="I9" i="5" s="1"/>
  <c r="I1" i="5" s="1"/>
  <c r="N15" i="1"/>
  <c r="N15" i="12"/>
  <c r="T10" i="5"/>
  <c r="I10" i="5" s="1"/>
  <c r="T9" i="4"/>
  <c r="I9" i="4" s="1"/>
  <c r="I1" i="4" s="1"/>
  <c r="N15" i="10"/>
  <c r="N16" i="15"/>
  <c r="I11" i="15"/>
  <c r="I1" i="12"/>
  <c r="I1" i="9"/>
  <c r="I1" i="13"/>
  <c r="I1" i="11"/>
  <c r="I1" i="10"/>
  <c r="I1" i="8"/>
  <c r="I1" i="7"/>
  <c r="I1" i="6"/>
  <c r="I1" i="3"/>
  <c r="T8" i="1"/>
  <c r="I8" i="1" s="1"/>
  <c r="I8" i="15" s="1"/>
  <c r="L3" i="1"/>
  <c r="K3" i="1" s="1"/>
  <c r="T4" i="1"/>
  <c r="I4" i="1" s="1"/>
  <c r="I4" i="15" s="1"/>
  <c r="T5" i="1"/>
  <c r="I5" i="1" s="1"/>
  <c r="I5" i="15" s="1"/>
  <c r="T6" i="1"/>
  <c r="I6" i="1" s="1"/>
  <c r="I6" i="15" s="1"/>
  <c r="T7" i="1"/>
  <c r="I7" i="1" s="1"/>
  <c r="I7" i="15" s="1"/>
  <c r="L2" i="1"/>
  <c r="K2" i="1" s="1"/>
  <c r="E3" i="15" l="1"/>
  <c r="E4" i="15"/>
  <c r="E5" i="15"/>
  <c r="E2" i="15"/>
  <c r="E19" i="15" l="1"/>
  <c r="F2" i="15" l="1"/>
  <c r="G2" i="15" s="1"/>
  <c r="F3" i="15"/>
  <c r="G3" i="15" s="1"/>
  <c r="F4" i="15"/>
  <c r="G4" i="15" s="1"/>
  <c r="F5" i="15"/>
  <c r="G5" i="15" s="1"/>
  <c r="F6" i="15"/>
  <c r="G6" i="15" s="1"/>
  <c r="F7" i="15"/>
  <c r="G7" i="15" s="1"/>
  <c r="F8" i="15"/>
  <c r="G8" i="15"/>
  <c r="F9" i="15"/>
  <c r="G9" i="15" s="1"/>
  <c r="F10" i="15"/>
  <c r="G10" i="15" s="1"/>
  <c r="F11" i="15"/>
  <c r="G11" i="15" s="1"/>
  <c r="F12" i="15"/>
  <c r="G12" i="15" s="1"/>
  <c r="F13" i="15"/>
  <c r="G13" i="15" s="1"/>
  <c r="F14" i="15"/>
  <c r="G14" i="15" s="1"/>
  <c r="F15" i="15"/>
  <c r="G15" i="15" s="1"/>
  <c r="F18" i="15"/>
  <c r="G18" i="15" s="1"/>
  <c r="F19" i="15"/>
  <c r="G19" i="15" s="1"/>
  <c r="F2" i="13" l="1"/>
  <c r="G2" i="13" s="1"/>
  <c r="F3" i="13"/>
  <c r="G3" i="13" s="1"/>
  <c r="F4" i="13"/>
  <c r="G4" i="13" s="1"/>
  <c r="F5" i="13"/>
  <c r="G5" i="13"/>
  <c r="F6" i="13"/>
  <c r="G6" i="13" s="1"/>
  <c r="F7" i="13"/>
  <c r="G7" i="13"/>
  <c r="F8" i="13"/>
  <c r="G8" i="13" s="1"/>
  <c r="F9" i="13"/>
  <c r="G9" i="13" s="1"/>
  <c r="F10" i="13"/>
  <c r="G10" i="13" s="1"/>
  <c r="F11" i="13"/>
  <c r="G11" i="13" s="1"/>
  <c r="F12" i="13"/>
  <c r="G12" i="13" s="1"/>
  <c r="F13" i="13"/>
  <c r="G13" i="13" s="1"/>
  <c r="F14" i="13"/>
  <c r="G14" i="13" s="1"/>
  <c r="F15" i="13"/>
  <c r="G15" i="13" s="1"/>
  <c r="G17" i="13"/>
  <c r="G18" i="13"/>
  <c r="G19" i="13"/>
  <c r="G20" i="13"/>
  <c r="E21" i="13"/>
  <c r="F21" i="13" l="1"/>
  <c r="G21" i="13" s="1"/>
  <c r="J21" i="13"/>
  <c r="F2" i="12"/>
  <c r="G2" i="12"/>
  <c r="F3" i="12"/>
  <c r="G3" i="12" s="1"/>
  <c r="F4" i="12"/>
  <c r="G4" i="12" s="1"/>
  <c r="F5" i="12"/>
  <c r="G5" i="12"/>
  <c r="F6" i="12"/>
  <c r="G6" i="12" s="1"/>
  <c r="F7" i="12"/>
  <c r="G7" i="12"/>
  <c r="F8" i="12"/>
  <c r="G8" i="12"/>
  <c r="F9" i="12"/>
  <c r="G9" i="12"/>
  <c r="F10" i="12"/>
  <c r="G10" i="12"/>
  <c r="F11" i="12"/>
  <c r="G11" i="12"/>
  <c r="F12" i="12"/>
  <c r="G12" i="12"/>
  <c r="F13" i="12"/>
  <c r="G13" i="12"/>
  <c r="F14" i="12"/>
  <c r="G14" i="12"/>
  <c r="F15" i="12"/>
  <c r="G15" i="12" s="1"/>
  <c r="G17" i="12"/>
  <c r="G18" i="12"/>
  <c r="G19" i="12"/>
  <c r="G20" i="12"/>
  <c r="E21" i="12"/>
  <c r="F21" i="12" l="1"/>
  <c r="G21" i="12" s="1"/>
  <c r="J21" i="12"/>
  <c r="F2" i="11"/>
  <c r="G2" i="11" s="1"/>
  <c r="F3" i="11"/>
  <c r="G3" i="11" s="1"/>
  <c r="F4" i="11"/>
  <c r="G4" i="11" s="1"/>
  <c r="F5" i="11"/>
  <c r="G5" i="11" s="1"/>
  <c r="F6" i="11"/>
  <c r="G6" i="11" s="1"/>
  <c r="F7" i="11"/>
  <c r="G7" i="11" s="1"/>
  <c r="F8" i="11"/>
  <c r="G8" i="11" s="1"/>
  <c r="F9" i="11"/>
  <c r="G9" i="11" s="1"/>
  <c r="F10" i="11"/>
  <c r="G10" i="11" s="1"/>
  <c r="F11" i="11"/>
  <c r="G11" i="11"/>
  <c r="F12" i="11"/>
  <c r="G12" i="11" s="1"/>
  <c r="F13" i="11"/>
  <c r="G13" i="11"/>
  <c r="F14" i="11"/>
  <c r="G14" i="11"/>
  <c r="F15" i="11"/>
  <c r="G15" i="11" s="1"/>
  <c r="G17" i="11"/>
  <c r="G18" i="11"/>
  <c r="G19" i="11"/>
  <c r="G20" i="11"/>
  <c r="E21" i="11"/>
  <c r="F21" i="11" l="1"/>
  <c r="G21" i="11" s="1"/>
  <c r="J21" i="11"/>
  <c r="F2" i="10"/>
  <c r="G2" i="10"/>
  <c r="F3" i="10"/>
  <c r="G3" i="10" s="1"/>
  <c r="F4" i="10"/>
  <c r="G4" i="10" s="1"/>
  <c r="F5" i="10"/>
  <c r="G5" i="10" s="1"/>
  <c r="F6" i="10"/>
  <c r="G6" i="10" s="1"/>
  <c r="F7" i="10"/>
  <c r="G7" i="10" s="1"/>
  <c r="F8" i="10"/>
  <c r="G8" i="10" s="1"/>
  <c r="F9" i="10"/>
  <c r="G9" i="10" s="1"/>
  <c r="F10" i="10"/>
  <c r="G10" i="10" s="1"/>
  <c r="F11" i="10"/>
  <c r="G11" i="10" s="1"/>
  <c r="F12" i="10"/>
  <c r="G12" i="10" s="1"/>
  <c r="F13" i="10"/>
  <c r="G13" i="10" s="1"/>
  <c r="F14" i="10"/>
  <c r="G14" i="10" s="1"/>
  <c r="F15" i="10"/>
  <c r="G15" i="10" s="1"/>
  <c r="G17" i="10"/>
  <c r="G18" i="10"/>
  <c r="G19" i="10"/>
  <c r="G20" i="10"/>
  <c r="E21" i="10"/>
  <c r="F21" i="10" l="1"/>
  <c r="G21" i="10" s="1"/>
  <c r="J21" i="10"/>
  <c r="F2" i="9"/>
  <c r="G2" i="9" s="1"/>
  <c r="F3" i="9"/>
  <c r="G3" i="9" s="1"/>
  <c r="F4" i="9"/>
  <c r="G4" i="9" s="1"/>
  <c r="F5" i="9"/>
  <c r="G5" i="9" s="1"/>
  <c r="F6" i="9"/>
  <c r="G6" i="9" s="1"/>
  <c r="F7" i="9"/>
  <c r="G7" i="9" s="1"/>
  <c r="F8" i="9"/>
  <c r="G8" i="9"/>
  <c r="F9" i="9"/>
  <c r="G9" i="9" s="1"/>
  <c r="F10" i="9"/>
  <c r="G10" i="9" s="1"/>
  <c r="F11" i="9"/>
  <c r="G11" i="9" s="1"/>
  <c r="F12" i="9"/>
  <c r="G12" i="9"/>
  <c r="F13" i="9"/>
  <c r="G13" i="9" s="1"/>
  <c r="F14" i="9"/>
  <c r="G14" i="9" s="1"/>
  <c r="F15" i="9"/>
  <c r="G15" i="9" s="1"/>
  <c r="G17" i="9"/>
  <c r="G18" i="9"/>
  <c r="G19" i="9"/>
  <c r="G20" i="9"/>
  <c r="E21" i="9"/>
  <c r="F21" i="9" l="1"/>
  <c r="G21" i="9" s="1"/>
  <c r="J21" i="9"/>
  <c r="F2" i="8"/>
  <c r="G2" i="8" s="1"/>
  <c r="F3" i="8"/>
  <c r="G3" i="8"/>
  <c r="F4" i="8"/>
  <c r="G4" i="8" s="1"/>
  <c r="F5" i="8"/>
  <c r="G5" i="8" s="1"/>
  <c r="F6" i="8"/>
  <c r="G6" i="8" s="1"/>
  <c r="F7" i="8"/>
  <c r="G7" i="8" s="1"/>
  <c r="F8" i="8"/>
  <c r="G8" i="8" s="1"/>
  <c r="F9" i="8"/>
  <c r="G9" i="8"/>
  <c r="F10" i="8"/>
  <c r="G10" i="8" s="1"/>
  <c r="F11" i="8"/>
  <c r="G11" i="8" s="1"/>
  <c r="F12" i="8"/>
  <c r="G12" i="8" s="1"/>
  <c r="F13" i="8"/>
  <c r="G13" i="8" s="1"/>
  <c r="F14" i="8"/>
  <c r="G14" i="8" s="1"/>
  <c r="F15" i="8"/>
  <c r="G15" i="8" s="1"/>
  <c r="G17" i="8"/>
  <c r="G18" i="8"/>
  <c r="G19" i="8"/>
  <c r="G20" i="8"/>
  <c r="E21" i="8"/>
  <c r="F21" i="8" l="1"/>
  <c r="G21" i="8" s="1"/>
  <c r="J21" i="8"/>
  <c r="F2" i="7"/>
  <c r="G2" i="7" s="1"/>
  <c r="F3" i="7"/>
  <c r="G3" i="7" s="1"/>
  <c r="F4" i="7"/>
  <c r="G4" i="7" s="1"/>
  <c r="F5" i="7"/>
  <c r="G5" i="7" s="1"/>
  <c r="F6" i="7"/>
  <c r="G6" i="7" s="1"/>
  <c r="F7" i="7"/>
  <c r="G7" i="7" s="1"/>
  <c r="F8" i="7"/>
  <c r="G8" i="7" s="1"/>
  <c r="F9" i="7"/>
  <c r="G9" i="7" s="1"/>
  <c r="F10" i="7"/>
  <c r="G10" i="7" s="1"/>
  <c r="F11" i="7"/>
  <c r="G11" i="7" s="1"/>
  <c r="F12" i="7"/>
  <c r="G12" i="7" s="1"/>
  <c r="F13" i="7"/>
  <c r="G13" i="7" s="1"/>
  <c r="F14" i="7"/>
  <c r="G14" i="7" s="1"/>
  <c r="F15" i="7"/>
  <c r="G15" i="7" s="1"/>
  <c r="G17" i="7"/>
  <c r="G18" i="7"/>
  <c r="G19" i="7"/>
  <c r="G20" i="7"/>
  <c r="E21" i="7"/>
  <c r="F21" i="7" l="1"/>
  <c r="G21" i="7" s="1"/>
  <c r="J21" i="7"/>
  <c r="F2" i="6"/>
  <c r="G2" i="6" s="1"/>
  <c r="F3" i="6"/>
  <c r="G3" i="6" s="1"/>
  <c r="F4" i="6"/>
  <c r="G4" i="6" s="1"/>
  <c r="F5" i="6"/>
  <c r="G5" i="6" s="1"/>
  <c r="F6" i="6"/>
  <c r="G6" i="6" s="1"/>
  <c r="F7" i="6"/>
  <c r="G7" i="6" s="1"/>
  <c r="F8" i="6"/>
  <c r="G8" i="6" s="1"/>
  <c r="F9" i="6"/>
  <c r="G9" i="6" s="1"/>
  <c r="F10" i="6"/>
  <c r="G10" i="6" s="1"/>
  <c r="F11" i="6"/>
  <c r="G11" i="6" s="1"/>
  <c r="F12" i="6"/>
  <c r="G12" i="6" s="1"/>
  <c r="F13" i="6"/>
  <c r="G13" i="6" s="1"/>
  <c r="F14" i="6"/>
  <c r="G14" i="6" s="1"/>
  <c r="F15" i="6"/>
  <c r="G15" i="6" s="1"/>
  <c r="G17" i="6"/>
  <c r="G18" i="6"/>
  <c r="G19" i="6"/>
  <c r="G20" i="6"/>
  <c r="E21" i="6"/>
  <c r="F21" i="6" l="1"/>
  <c r="G21" i="6" s="1"/>
  <c r="J21" i="6"/>
  <c r="F2" i="5"/>
  <c r="G2" i="5" s="1"/>
  <c r="F3" i="5"/>
  <c r="G3" i="5" s="1"/>
  <c r="F4" i="5"/>
  <c r="G4" i="5" s="1"/>
  <c r="F5" i="5"/>
  <c r="G5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 s="1"/>
  <c r="F13" i="5"/>
  <c r="G13" i="5" s="1"/>
  <c r="F14" i="5"/>
  <c r="G14" i="5" s="1"/>
  <c r="F15" i="5"/>
  <c r="G15" i="5" s="1"/>
  <c r="G17" i="5"/>
  <c r="G18" i="5"/>
  <c r="G19" i="5"/>
  <c r="G20" i="5"/>
  <c r="E21" i="5"/>
  <c r="F21" i="5" l="1"/>
  <c r="G21" i="5" s="1"/>
  <c r="J21" i="5"/>
  <c r="F2" i="4"/>
  <c r="G2" i="4" s="1"/>
  <c r="F3" i="4"/>
  <c r="G3" i="4" s="1"/>
  <c r="F4" i="4"/>
  <c r="G4" i="4" s="1"/>
  <c r="F5" i="4"/>
  <c r="G5" i="4"/>
  <c r="F6" i="4"/>
  <c r="G6" i="4" s="1"/>
  <c r="F7" i="4"/>
  <c r="G7" i="4" s="1"/>
  <c r="F8" i="4"/>
  <c r="G8" i="4" s="1"/>
  <c r="F9" i="4"/>
  <c r="G9" i="4"/>
  <c r="F10" i="4"/>
  <c r="G10" i="4" s="1"/>
  <c r="F11" i="4"/>
  <c r="G11" i="4" s="1"/>
  <c r="F12" i="4"/>
  <c r="G12" i="4" s="1"/>
  <c r="F13" i="4"/>
  <c r="G13" i="4"/>
  <c r="F14" i="4"/>
  <c r="G14" i="4" s="1"/>
  <c r="F15" i="4"/>
  <c r="G15" i="4" s="1"/>
  <c r="G17" i="4"/>
  <c r="G18" i="4"/>
  <c r="G19" i="4"/>
  <c r="G20" i="4"/>
  <c r="E21" i="4"/>
  <c r="F21" i="4" l="1"/>
  <c r="G21" i="4" s="1"/>
  <c r="J21" i="4"/>
  <c r="F2" i="3"/>
  <c r="G2" i="3"/>
  <c r="F3" i="3"/>
  <c r="G3" i="3" s="1"/>
  <c r="F4" i="3"/>
  <c r="G4" i="3" s="1"/>
  <c r="F5" i="3"/>
  <c r="G5" i="3" s="1"/>
  <c r="F6" i="3"/>
  <c r="G6" i="3" s="1"/>
  <c r="F7" i="3"/>
  <c r="G7" i="3" s="1"/>
  <c r="F8" i="3"/>
  <c r="G8" i="3" s="1"/>
  <c r="F9" i="3"/>
  <c r="G9" i="3" s="1"/>
  <c r="F10" i="3"/>
  <c r="G10" i="3" s="1"/>
  <c r="F11" i="3"/>
  <c r="G11" i="3" s="1"/>
  <c r="F12" i="3"/>
  <c r="G12" i="3" s="1"/>
  <c r="F13" i="3"/>
  <c r="G13" i="3" s="1"/>
  <c r="F14" i="3"/>
  <c r="G14" i="3" s="1"/>
  <c r="F15" i="3"/>
  <c r="G15" i="3"/>
  <c r="G17" i="3"/>
  <c r="G18" i="3"/>
  <c r="G19" i="3"/>
  <c r="G20" i="3"/>
  <c r="E21" i="3"/>
  <c r="F21" i="3" l="1"/>
  <c r="G21" i="3" s="1"/>
  <c r="J21" i="3"/>
  <c r="F4" i="1"/>
  <c r="G4" i="1" s="1"/>
  <c r="F3" i="1"/>
  <c r="G3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G17" i="1"/>
  <c r="G18" i="1"/>
  <c r="G19" i="1"/>
  <c r="G20" i="1"/>
  <c r="F2" i="1" l="1"/>
  <c r="G2" i="1" s="1"/>
  <c r="E21" i="1" l="1"/>
  <c r="F21" i="1" l="1"/>
  <c r="G21" i="1" s="1"/>
  <c r="T4" i="15"/>
  <c r="T9" i="1"/>
  <c r="M9" i="1"/>
  <c r="T10" i="1"/>
  <c r="M10" i="1"/>
  <c r="I9" i="1" l="1"/>
  <c r="I9" i="15" s="1"/>
  <c r="I10" i="1"/>
  <c r="I1" i="1" l="1"/>
  <c r="J21" i="1" s="1"/>
  <c r="I10" i="15"/>
  <c r="I1" i="15" s="1"/>
  <c r="J21" i="15" s="1"/>
</calcChain>
</file>

<file path=xl/sharedStrings.xml><?xml version="1.0" encoding="utf-8"?>
<sst xmlns="http://schemas.openxmlformats.org/spreadsheetml/2006/main" count="1247" uniqueCount="119">
  <si>
    <t>日期</t>
    <phoneticPr fontId="1" type="noConversion"/>
  </si>
  <si>
    <t>公 司 名 稱</t>
    <phoneticPr fontId="1" type="noConversion"/>
  </si>
  <si>
    <t>金額</t>
    <phoneticPr fontId="1" type="noConversion"/>
  </si>
  <si>
    <t>稅額</t>
    <phoneticPr fontId="1" type="noConversion"/>
  </si>
  <si>
    <t>總金額</t>
    <phoneticPr fontId="1" type="noConversion"/>
  </si>
  <si>
    <t>配合廠商</t>
    <phoneticPr fontId="1" type="noConversion"/>
  </si>
  <si>
    <t>合計</t>
    <phoneticPr fontId="1" type="noConversion"/>
  </si>
  <si>
    <t>三水工業(股)公司          統編:29506915</t>
    <phoneticPr fontId="1" type="noConversion"/>
  </si>
  <si>
    <t>揚威企業有限公司         統編:34733242</t>
    <phoneticPr fontId="1" type="noConversion"/>
  </si>
  <si>
    <t>裕強精密工業(股)公司  統編:43935156</t>
    <phoneticPr fontId="1" type="noConversion"/>
  </si>
  <si>
    <t>永全特殊織帶(股)公司  統編:23247096</t>
    <phoneticPr fontId="1" type="noConversion"/>
  </si>
  <si>
    <t>中聚工業有限公司         統編:22970677</t>
    <phoneticPr fontId="1" type="noConversion"/>
  </si>
  <si>
    <t>上新飾品有限公司         統編:23617219</t>
    <phoneticPr fontId="1" type="noConversion"/>
  </si>
  <si>
    <t>明佐實業(股)有限公司  統編:35948044</t>
    <phoneticPr fontId="1" type="noConversion"/>
  </si>
  <si>
    <t>百程精密股份有限公司 統編:22079249</t>
    <phoneticPr fontId="1" type="noConversion"/>
  </si>
  <si>
    <t>山欣實業(股)公司           統編:12111641</t>
    <phoneticPr fontId="1" type="noConversion"/>
  </si>
  <si>
    <t>豪優企業有限公司         統編:86668328</t>
    <phoneticPr fontId="1" type="noConversion"/>
  </si>
  <si>
    <t>鉅佳塑膠實業有限公司 統編:84842337</t>
    <phoneticPr fontId="1" type="noConversion"/>
  </si>
  <si>
    <t>順棋塑膠(股)有限公司  統編:36306547</t>
    <phoneticPr fontId="1" type="noConversion"/>
  </si>
  <si>
    <t xml:space="preserve">竣平企業有限公司         </t>
    <phoneticPr fontId="1" type="noConversion"/>
  </si>
  <si>
    <t>不開發票</t>
    <phoneticPr fontId="1" type="noConversion"/>
  </si>
  <si>
    <t>金額</t>
    <phoneticPr fontId="1" type="noConversion"/>
  </si>
  <si>
    <t>惠哲</t>
    <phoneticPr fontId="1" type="noConversion"/>
  </si>
  <si>
    <t>美泰</t>
    <phoneticPr fontId="1" type="noConversion"/>
  </si>
  <si>
    <t>泓雨</t>
    <phoneticPr fontId="1" type="noConversion"/>
  </si>
  <si>
    <t>炎洲</t>
    <phoneticPr fontId="1" type="noConversion"/>
  </si>
  <si>
    <t>立基</t>
    <phoneticPr fontId="1" type="noConversion"/>
  </si>
  <si>
    <t>海豐</t>
    <phoneticPr fontId="1" type="noConversion"/>
  </si>
  <si>
    <t>谷霖</t>
    <phoneticPr fontId="1" type="noConversion"/>
  </si>
  <si>
    <t>康舒</t>
    <phoneticPr fontId="1" type="noConversion"/>
  </si>
  <si>
    <t>山湧</t>
    <phoneticPr fontId="1" type="noConversion"/>
  </si>
  <si>
    <t>優秀隆</t>
    <phoneticPr fontId="1" type="noConversion"/>
  </si>
  <si>
    <t>烽典</t>
    <phoneticPr fontId="1" type="noConversion"/>
  </si>
  <si>
    <t>瑄昂</t>
    <phoneticPr fontId="1" type="noConversion"/>
  </si>
  <si>
    <t>立春</t>
    <phoneticPr fontId="1" type="noConversion"/>
  </si>
  <si>
    <t>壽山高中</t>
    <phoneticPr fontId="1" type="noConversion"/>
  </si>
  <si>
    <t>總金額</t>
    <phoneticPr fontId="1" type="noConversion"/>
  </si>
  <si>
    <t>不開發票</t>
    <phoneticPr fontId="1" type="noConversion"/>
  </si>
  <si>
    <t>金額</t>
    <phoneticPr fontId="1" type="noConversion"/>
  </si>
  <si>
    <t>配合廠商</t>
    <phoneticPr fontId="1" type="noConversion"/>
  </si>
  <si>
    <t>總金額</t>
    <phoneticPr fontId="1" type="noConversion"/>
  </si>
  <si>
    <t>稅額</t>
    <phoneticPr fontId="1" type="noConversion"/>
  </si>
  <si>
    <t>金額</t>
    <phoneticPr fontId="1" type="noConversion"/>
  </si>
  <si>
    <t>日期</t>
    <phoneticPr fontId="1" type="noConversion"/>
  </si>
  <si>
    <t>合計</t>
    <phoneticPr fontId="1" type="noConversion"/>
  </si>
  <si>
    <t>不開發票</t>
    <phoneticPr fontId="1" type="noConversion"/>
  </si>
  <si>
    <t>金額</t>
    <phoneticPr fontId="1" type="noConversion"/>
  </si>
  <si>
    <t>總金額</t>
    <phoneticPr fontId="1" type="noConversion"/>
  </si>
  <si>
    <t>金額</t>
    <phoneticPr fontId="1" type="noConversion"/>
  </si>
  <si>
    <t>公 司 名 稱</t>
    <phoneticPr fontId="1" type="noConversion"/>
  </si>
  <si>
    <t>總金額</t>
    <phoneticPr fontId="1" type="noConversion"/>
  </si>
  <si>
    <t>金額</t>
    <phoneticPr fontId="1" type="noConversion"/>
  </si>
  <si>
    <t>金額</t>
    <phoneticPr fontId="1" type="noConversion"/>
  </si>
  <si>
    <t>金額</t>
    <phoneticPr fontId="1" type="noConversion"/>
  </si>
  <si>
    <t>總金額</t>
    <phoneticPr fontId="1" type="noConversion"/>
  </si>
  <si>
    <t>總金額</t>
    <phoneticPr fontId="1" type="noConversion"/>
  </si>
  <si>
    <t>合計</t>
    <phoneticPr fontId="1" type="noConversion"/>
  </si>
  <si>
    <t>總金額</t>
    <phoneticPr fontId="1" type="noConversion"/>
  </si>
  <si>
    <t>璟茂</t>
    <phoneticPr fontId="1" type="noConversion"/>
  </si>
  <si>
    <t>日期</t>
    <phoneticPr fontId="1" type="noConversion"/>
  </si>
  <si>
    <t>新漾</t>
    <phoneticPr fontId="1" type="noConversion"/>
  </si>
  <si>
    <t>燁郡</t>
    <phoneticPr fontId="1" type="noConversion"/>
  </si>
  <si>
    <t>金額</t>
    <phoneticPr fontId="1" type="noConversion"/>
  </si>
  <si>
    <t>神馳</t>
    <phoneticPr fontId="1" type="noConversion"/>
  </si>
  <si>
    <t>麗佳企業有限公司         統編:89972793</t>
    <phoneticPr fontId="1" type="noConversion"/>
  </si>
  <si>
    <t>利璜工業有限公司         統編:22241209</t>
    <phoneticPr fontId="1" type="noConversion"/>
  </si>
  <si>
    <t>總年度</t>
    <phoneticPr fontId="1" type="noConversion"/>
  </si>
  <si>
    <t>永全特殊織帶(股)公司  統編:23247096</t>
  </si>
  <si>
    <t>裕強精密工業(股)公司  統編:43935156</t>
  </si>
  <si>
    <t>國紡企業(股)公司(壓)    統編:07636196</t>
  </si>
  <si>
    <t>國紡企業(股)公司(壓)    統編:07636196</t>
    <phoneticPr fontId="1" type="noConversion"/>
  </si>
  <si>
    <t>國紡企業(股)公司(沖)    統編:07636196</t>
  </si>
  <si>
    <t>國紡企業(股)公司(沖)    統編:07636196</t>
    <phoneticPr fontId="1" type="noConversion"/>
  </si>
  <si>
    <t>喜可</t>
    <phoneticPr fontId="1" type="noConversion"/>
  </si>
  <si>
    <t>五井</t>
    <phoneticPr fontId="1" type="noConversion"/>
  </si>
  <si>
    <t>國紡補工繳</t>
    <phoneticPr fontId="1" type="noConversion"/>
  </si>
  <si>
    <t>員工姓名</t>
    <phoneticPr fontId="1" type="noConversion"/>
  </si>
  <si>
    <t>劉鏡樂</t>
    <phoneticPr fontId="1" type="noConversion"/>
  </si>
  <si>
    <t>黃秀惠</t>
    <phoneticPr fontId="1" type="noConversion"/>
  </si>
  <si>
    <t>黃玲娥</t>
    <phoneticPr fontId="1" type="noConversion"/>
  </si>
  <si>
    <t>李雀</t>
    <phoneticPr fontId="1" type="noConversion"/>
  </si>
  <si>
    <t>李雅琪</t>
    <phoneticPr fontId="1" type="noConversion"/>
  </si>
  <si>
    <t>李雅婷</t>
    <phoneticPr fontId="1" type="noConversion"/>
  </si>
  <si>
    <t>吳淑娥</t>
    <phoneticPr fontId="1" type="noConversion"/>
  </si>
  <si>
    <t>劉繼蓬</t>
    <phoneticPr fontId="1" type="noConversion"/>
  </si>
  <si>
    <t>巫珮渝</t>
    <phoneticPr fontId="1" type="noConversion"/>
  </si>
  <si>
    <t>底薪</t>
    <phoneticPr fontId="1" type="noConversion"/>
  </si>
  <si>
    <t>全勤獎金</t>
    <phoneticPr fontId="1" type="noConversion"/>
  </si>
  <si>
    <t>伙食津貼</t>
    <phoneticPr fontId="1" type="noConversion"/>
  </si>
  <si>
    <t>績效獎金</t>
    <phoneticPr fontId="1" type="noConversion"/>
  </si>
  <si>
    <t>應扣項目</t>
    <phoneticPr fontId="1" type="noConversion"/>
  </si>
  <si>
    <t>事假</t>
    <phoneticPr fontId="1" type="noConversion"/>
  </si>
  <si>
    <t>病假</t>
    <phoneticPr fontId="1" type="noConversion"/>
  </si>
  <si>
    <t>曠職</t>
    <phoneticPr fontId="1" type="noConversion"/>
  </si>
  <si>
    <t>特休</t>
    <phoneticPr fontId="1" type="noConversion"/>
  </si>
  <si>
    <t>勞退</t>
    <phoneticPr fontId="1" type="noConversion"/>
  </si>
  <si>
    <t>日薪</t>
    <phoneticPr fontId="1" type="noConversion"/>
  </si>
  <si>
    <t>健保費</t>
    <phoneticPr fontId="1" type="noConversion"/>
  </si>
  <si>
    <t>勞保費</t>
    <phoneticPr fontId="1" type="noConversion"/>
  </si>
  <si>
    <t>加班(天)</t>
    <phoneticPr fontId="1" type="noConversion"/>
  </si>
  <si>
    <t>加班費</t>
    <phoneticPr fontId="1" type="noConversion"/>
  </si>
  <si>
    <t>應扣項目</t>
    <phoneticPr fontId="1" type="noConversion"/>
  </si>
  <si>
    <t>勞退費</t>
    <phoneticPr fontId="1" type="noConversion"/>
  </si>
  <si>
    <t>房屋稅</t>
    <phoneticPr fontId="1" type="noConversion"/>
  </si>
  <si>
    <t>水費</t>
    <phoneticPr fontId="1" type="noConversion"/>
  </si>
  <si>
    <t>電費</t>
    <phoneticPr fontId="1" type="noConversion"/>
  </si>
  <si>
    <t>總支出</t>
    <phoneticPr fontId="1" type="noConversion"/>
  </si>
  <si>
    <t>運費</t>
    <phoneticPr fontId="1" type="noConversion"/>
  </si>
  <si>
    <t>總盈餘</t>
    <phoneticPr fontId="1" type="noConversion"/>
  </si>
  <si>
    <t>劉繼慶</t>
    <phoneticPr fontId="1" type="noConversion"/>
  </si>
  <si>
    <t>支出項目</t>
    <phoneticPr fontId="1" type="noConversion"/>
  </si>
  <si>
    <t>新漾</t>
  </si>
  <si>
    <t>烽典</t>
  </si>
  <si>
    <t>海豐</t>
  </si>
  <si>
    <t>112年</t>
    <phoneticPr fontId="1" type="noConversion"/>
  </si>
  <si>
    <t>年終獎</t>
    <phoneticPr fontId="1" type="noConversion"/>
  </si>
  <si>
    <t>田椿</t>
  </si>
  <si>
    <t>田椿</t>
    <phoneticPr fontId="1" type="noConversion"/>
  </si>
  <si>
    <t>加班時薪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</si>
</sst>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"/>
  </numFmts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rgb="FFFF0000"/>
      <name val="新細明體"/>
      <family val="1"/>
      <charset val="13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176" fontId="2" fillId="0" borderId="1" xfId="0" applyNumberFormat="1" applyFont="1" applyBorder="1">
      <alignment vertical="center"/>
    </xf>
    <xf numFmtId="0" fontId="2" fillId="4" borderId="1" xfId="0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0" xfId="0" applyFont="1">
      <alignment vertical="center"/>
    </xf>
    <xf numFmtId="1" fontId="2" fillId="0" borderId="0" xfId="0" applyNumberFormat="1" applyFont="1">
      <alignment vertical="center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>
      <alignment vertical="center"/>
    </xf>
    <xf numFmtId="1" fontId="2" fillId="5" borderId="0" xfId="0" applyNumberFormat="1" applyFont="1" applyFill="1">
      <alignment vertical="center"/>
    </xf>
    <xf numFmtId="0" fontId="0" fillId="5" borderId="0" xfId="0" applyFill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6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1" fontId="4" fillId="0" borderId="1" xfId="0" applyNumberFormat="1" applyFont="1" applyBorder="1">
      <alignment vertical="center"/>
    </xf>
    <xf numFmtId="0" fontId="4" fillId="5" borderId="1" xfId="0" applyFont="1" applyFill="1" applyBorder="1">
      <alignment vertical="center"/>
    </xf>
    <xf numFmtId="1" fontId="4" fillId="3" borderId="1" xfId="0" applyNumberFormat="1" applyFont="1" applyFill="1" applyBorder="1">
      <alignment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0" borderId="0" xfId="0" applyFont="1">
      <alignment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76" fontId="2" fillId="0" borderId="0" xfId="0" applyNumberFormat="1" applyFont="1">
      <alignment vertical="center"/>
    </xf>
    <xf numFmtId="0" fontId="4" fillId="8" borderId="1" xfId="0" applyFont="1" applyFill="1" applyBorder="1" applyAlignment="1">
      <alignment horizontal="center" vertical="center"/>
    </xf>
    <xf numFmtId="1" fontId="4" fillId="8" borderId="1" xfId="0" applyNumberFormat="1" applyFont="1" applyFill="1" applyBorder="1">
      <alignment vertical="center"/>
    </xf>
    <xf numFmtId="0" fontId="4" fillId="8" borderId="1" xfId="0" applyFont="1" applyFill="1" applyBorder="1">
      <alignment vertical="center"/>
    </xf>
    <xf numFmtId="0" fontId="2" fillId="8" borderId="1" xfId="0" applyFont="1" applyFill="1" applyBorder="1" applyAlignment="1">
      <alignment horizontal="center" vertical="center"/>
    </xf>
    <xf numFmtId="1" fontId="2" fillId="8" borderId="1" xfId="0" applyNumberFormat="1" applyFont="1" applyFill="1" applyBorder="1">
      <alignment vertical="center"/>
    </xf>
    <xf numFmtId="1" fontId="2" fillId="8" borderId="1" xfId="0" applyNumberFormat="1" applyFont="1" applyFill="1" applyBorder="1" applyAlignment="1">
      <alignment horizontal="center" vertical="center"/>
    </xf>
    <xf numFmtId="1" fontId="2" fillId="8" borderId="2" xfId="0" applyNumberFormat="1" applyFont="1" applyFill="1" applyBorder="1">
      <alignment vertical="center"/>
    </xf>
    <xf numFmtId="0" fontId="2" fillId="8" borderId="1" xfId="0" applyFont="1" applyFill="1" applyBorder="1">
      <alignment vertical="center"/>
    </xf>
    <xf numFmtId="0" fontId="2" fillId="8" borderId="2" xfId="0" applyFont="1" applyFill="1" applyBorder="1">
      <alignment vertical="center"/>
    </xf>
    <xf numFmtId="0" fontId="4" fillId="3" borderId="1" xfId="0" applyFont="1" applyFill="1" applyBorder="1">
      <alignment vertical="center"/>
    </xf>
    <xf numFmtId="1" fontId="4" fillId="3" borderId="1" xfId="0" applyNumberFormat="1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1" fontId="2" fillId="3" borderId="2" xfId="0" applyNumberFormat="1" applyFont="1" applyFill="1" applyBorder="1">
      <alignment vertical="center"/>
    </xf>
    <xf numFmtId="1" fontId="2" fillId="3" borderId="3" xfId="0" applyNumberFormat="1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3" xfId="0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1" fontId="2" fillId="3" borderId="1" xfId="0" applyNumberFormat="1" applyFont="1" applyFill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" fontId="4" fillId="2" borderId="1" xfId="0" applyNumberFormat="1" applyFont="1" applyFill="1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8"/>
  <sheetViews>
    <sheetView tabSelected="1" workbookViewId="0">
      <selection activeCell="P14" sqref="P14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12" max="12" width="9.81640625" bestFit="1" customWidth="1"/>
    <col min="21" max="21" width="8.7265625" style="3"/>
    <col min="31" max="31" width="42.6328125" style="3" customWidth="1"/>
  </cols>
  <sheetData>
    <row r="1" spans="1:31" x14ac:dyDescent="0.4">
      <c r="A1" s="2" t="s">
        <v>0</v>
      </c>
      <c r="B1" s="64" t="s">
        <v>1</v>
      </c>
      <c r="C1" s="64"/>
      <c r="D1" s="64"/>
      <c r="E1" s="2" t="s">
        <v>2</v>
      </c>
      <c r="F1" s="38" t="s">
        <v>3</v>
      </c>
      <c r="G1" s="38" t="s">
        <v>4</v>
      </c>
      <c r="I1" s="30">
        <f>SUM(I2:I11)</f>
        <v>234361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101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20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31274</v>
      </c>
      <c r="J4" s="26" t="s">
        <v>79</v>
      </c>
      <c r="K4" s="75">
        <v>111</v>
      </c>
      <c r="L4" s="22">
        <v>900</v>
      </c>
      <c r="M4" s="36">
        <f>L4*31</f>
        <v>27900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29491</v>
      </c>
      <c r="J5" s="27" t="s">
        <v>80</v>
      </c>
      <c r="K5" s="75">
        <v>111</v>
      </c>
      <c r="L5" s="22">
        <v>850</v>
      </c>
      <c r="M5" s="36">
        <f t="shared" ref="M5:M11" si="6">L5*31</f>
        <v>26350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31798</v>
      </c>
      <c r="J6" s="26" t="s">
        <v>81</v>
      </c>
      <c r="K6" s="75">
        <v>111</v>
      </c>
      <c r="L6" s="22">
        <v>850</v>
      </c>
      <c r="M6" s="36">
        <f t="shared" si="6"/>
        <v>26350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31798</v>
      </c>
      <c r="J7" s="26" t="s">
        <v>82</v>
      </c>
      <c r="K7" s="75">
        <v>111</v>
      </c>
      <c r="L7" s="22">
        <v>850</v>
      </c>
      <c r="M7" s="36">
        <f t="shared" si="6"/>
        <v>26350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7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7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21</v>
      </c>
      <c r="F16" s="8" t="s">
        <v>20</v>
      </c>
      <c r="G16" s="8" t="s">
        <v>4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si="1"/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1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1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1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>SUM(E21:F21)</f>
        <v>0</v>
      </c>
      <c r="I21" s="44" t="s">
        <v>108</v>
      </c>
      <c r="J21" s="45">
        <f>E21-(I1+N15)</f>
        <v>-266552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B11:D11"/>
    <mergeCell ref="U2:U11"/>
    <mergeCell ref="B6:D6"/>
    <mergeCell ref="B7:D7"/>
    <mergeCell ref="B8:D8"/>
    <mergeCell ref="B9:D9"/>
    <mergeCell ref="B10:D10"/>
    <mergeCell ref="B1:D1"/>
    <mergeCell ref="B2:D2"/>
    <mergeCell ref="B3:D3"/>
    <mergeCell ref="B4:D4"/>
    <mergeCell ref="B5:D5"/>
    <mergeCell ref="B24:D24"/>
    <mergeCell ref="B20:D20"/>
    <mergeCell ref="B23:D23"/>
    <mergeCell ref="B36:D36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48:D48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60:D60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7:D67"/>
    <mergeCell ref="B68:D68"/>
    <mergeCell ref="B61:D61"/>
    <mergeCell ref="B62:D62"/>
    <mergeCell ref="B63:D63"/>
    <mergeCell ref="B64:D64"/>
    <mergeCell ref="B65:D65"/>
    <mergeCell ref="B66:D66"/>
    <mergeCell ref="I21:I22"/>
    <mergeCell ref="J21:K22"/>
    <mergeCell ref="Z2:Z11"/>
    <mergeCell ref="A21:A22"/>
    <mergeCell ref="B21:D22"/>
    <mergeCell ref="E21:E22"/>
    <mergeCell ref="F21:F22"/>
    <mergeCell ref="G21:G22"/>
    <mergeCell ref="B19:D19"/>
    <mergeCell ref="B13:D13"/>
    <mergeCell ref="B14:D14"/>
    <mergeCell ref="B15:D15"/>
    <mergeCell ref="B16:D16"/>
    <mergeCell ref="B17:D17"/>
    <mergeCell ref="B18:D18"/>
    <mergeCell ref="B12:D12"/>
  </mergeCells>
  <phoneticPr fontId="1" type="noConversion"/>
  <dataValidations count="1">
    <dataValidation type="list" allowBlank="1" showInputMessage="1" showErrorMessage="1" sqref="B2:D20" xr:uid="{00000000-0002-0000-00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59</v>
      </c>
      <c r="B1" s="64" t="s">
        <v>1</v>
      </c>
      <c r="C1" s="64"/>
      <c r="D1" s="64"/>
      <c r="E1" s="2" t="s">
        <v>2</v>
      </c>
      <c r="F1" s="38" t="s">
        <v>3</v>
      </c>
      <c r="G1" s="38" t="s">
        <v>4</v>
      </c>
      <c r="I1" s="30">
        <f>SUM(I2:I11)</f>
        <v>234361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0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31274</v>
      </c>
      <c r="J4" s="26" t="s">
        <v>79</v>
      </c>
      <c r="K4" s="75">
        <v>111</v>
      </c>
      <c r="L4" s="22">
        <v>900</v>
      </c>
      <c r="M4" s="36">
        <f>L4*31</f>
        <v>27900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29491</v>
      </c>
      <c r="J5" s="27" t="s">
        <v>80</v>
      </c>
      <c r="K5" s="75">
        <v>111</v>
      </c>
      <c r="L5" s="22">
        <v>850</v>
      </c>
      <c r="M5" s="36">
        <f t="shared" ref="M5:M11" si="6">L5*31</f>
        <v>26350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31798</v>
      </c>
      <c r="J6" s="26" t="s">
        <v>81</v>
      </c>
      <c r="K6" s="75">
        <v>111</v>
      </c>
      <c r="L6" s="22">
        <v>850</v>
      </c>
      <c r="M6" s="36">
        <f t="shared" si="6"/>
        <v>26350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31798</v>
      </c>
      <c r="J7" s="26" t="s">
        <v>82</v>
      </c>
      <c r="K7" s="75">
        <v>111</v>
      </c>
      <c r="L7" s="22">
        <v>850</v>
      </c>
      <c r="M7" s="36">
        <f t="shared" si="6"/>
        <v>26350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>M11+N11+O11+P11+Q11+R11+T11</f>
        <v>0</v>
      </c>
      <c r="J11" s="26" t="s">
        <v>109</v>
      </c>
      <c r="K11" s="75">
        <v>111</v>
      </c>
      <c r="L11" s="21">
        <v>0</v>
      </c>
      <c r="M11" s="36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2</v>
      </c>
      <c r="F16" s="8" t="s">
        <v>20</v>
      </c>
      <c r="G16" s="8" t="s">
        <v>57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56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-266552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9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0</v>
      </c>
      <c r="B1" s="64" t="s">
        <v>1</v>
      </c>
      <c r="C1" s="64"/>
      <c r="D1" s="64"/>
      <c r="E1" s="2" t="s">
        <v>2</v>
      </c>
      <c r="F1" s="38" t="s">
        <v>3</v>
      </c>
      <c r="G1" s="38" t="s">
        <v>4</v>
      </c>
      <c r="I1" s="30">
        <f>SUM(I2:I11)</f>
        <v>230911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30374</v>
      </c>
      <c r="J4" s="26" t="s">
        <v>79</v>
      </c>
      <c r="K4" s="75">
        <v>111</v>
      </c>
      <c r="L4" s="22">
        <v>900</v>
      </c>
      <c r="M4" s="36">
        <f>L4*30</f>
        <v>27000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28641</v>
      </c>
      <c r="J5" s="27" t="s">
        <v>80</v>
      </c>
      <c r="K5" s="75">
        <v>111</v>
      </c>
      <c r="L5" s="22">
        <v>850</v>
      </c>
      <c r="M5" s="36">
        <f t="shared" ref="M5:M11" si="6">L5*30</f>
        <v>25500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30948</v>
      </c>
      <c r="J6" s="26" t="s">
        <v>81</v>
      </c>
      <c r="K6" s="75">
        <v>111</v>
      </c>
      <c r="L6" s="22">
        <v>850</v>
      </c>
      <c r="M6" s="36">
        <f t="shared" si="6"/>
        <v>25500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30948</v>
      </c>
      <c r="J7" s="26" t="s">
        <v>82</v>
      </c>
      <c r="K7" s="75">
        <v>111</v>
      </c>
      <c r="L7" s="22">
        <v>850</v>
      </c>
      <c r="M7" s="36">
        <f t="shared" si="6"/>
        <v>25500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6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2</v>
      </c>
      <c r="F16" s="8" t="s">
        <v>20</v>
      </c>
      <c r="G16" s="8" t="s">
        <v>4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-263102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A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0</v>
      </c>
      <c r="B1" s="64" t="s">
        <v>1</v>
      </c>
      <c r="C1" s="64"/>
      <c r="D1" s="64"/>
      <c r="E1" s="2" t="s">
        <v>2</v>
      </c>
      <c r="F1" s="38" t="s">
        <v>3</v>
      </c>
      <c r="G1" s="38" t="s">
        <v>4</v>
      </c>
      <c r="I1" s="30">
        <f>SUM(I2:I11)</f>
        <v>234361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31274</v>
      </c>
      <c r="J4" s="26" t="s">
        <v>79</v>
      </c>
      <c r="K4" s="75">
        <v>111</v>
      </c>
      <c r="L4" s="22">
        <v>900</v>
      </c>
      <c r="M4" s="36">
        <f>L4*31</f>
        <v>27900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29491</v>
      </c>
      <c r="J5" s="27" t="s">
        <v>80</v>
      </c>
      <c r="K5" s="75">
        <v>111</v>
      </c>
      <c r="L5" s="22">
        <v>850</v>
      </c>
      <c r="M5" s="36">
        <f t="shared" ref="M5:M11" si="6">L5*31</f>
        <v>26350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31798</v>
      </c>
      <c r="J6" s="26" t="s">
        <v>81</v>
      </c>
      <c r="K6" s="75">
        <v>111</v>
      </c>
      <c r="L6" s="22">
        <v>850</v>
      </c>
      <c r="M6" s="36">
        <f t="shared" si="6"/>
        <v>26350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31798</v>
      </c>
      <c r="J7" s="26" t="s">
        <v>82</v>
      </c>
      <c r="K7" s="75">
        <v>111</v>
      </c>
      <c r="L7" s="22">
        <v>850</v>
      </c>
      <c r="M7" s="36">
        <f t="shared" si="6"/>
        <v>26350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6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62</v>
      </c>
      <c r="F16" s="40" t="s">
        <v>20</v>
      </c>
      <c r="G16" s="40" t="s">
        <v>4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-266552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B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F92"/>
  <sheetViews>
    <sheetView workbookViewId="0">
      <selection activeCell="M9" sqref="M9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2" max="32" width="42.6328125" style="3" customWidth="1"/>
  </cols>
  <sheetData>
    <row r="1" spans="1:32" x14ac:dyDescent="0.4">
      <c r="A1" s="2" t="s">
        <v>66</v>
      </c>
      <c r="B1" s="64" t="s">
        <v>1</v>
      </c>
      <c r="C1" s="64"/>
      <c r="D1" s="64"/>
      <c r="E1" s="38" t="s">
        <v>2</v>
      </c>
      <c r="F1" s="38" t="s">
        <v>3</v>
      </c>
      <c r="G1" s="38" t="s">
        <v>4</v>
      </c>
      <c r="I1" s="30">
        <f>SUM(I2:I11)</f>
        <v>2788182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8" t="s">
        <v>115</v>
      </c>
      <c r="V1" s="17" t="s">
        <v>90</v>
      </c>
      <c r="W1" s="17" t="s">
        <v>92</v>
      </c>
      <c r="X1" s="17" t="s">
        <v>93</v>
      </c>
      <c r="Y1" s="17" t="s">
        <v>91</v>
      </c>
      <c r="Z1" s="17" t="s">
        <v>94</v>
      </c>
      <c r="AA1" s="17" t="s">
        <v>110</v>
      </c>
      <c r="AB1" s="25" t="s">
        <v>97</v>
      </c>
      <c r="AC1" s="25" t="s">
        <v>98</v>
      </c>
      <c r="AD1" s="25" t="s">
        <v>95</v>
      </c>
      <c r="AE1" s="19"/>
      <c r="AF1" s="4" t="s">
        <v>5</v>
      </c>
    </row>
    <row r="2" spans="1:32" x14ac:dyDescent="0.4">
      <c r="A2" s="16" t="s">
        <v>114</v>
      </c>
      <c r="B2" s="61" t="s">
        <v>69</v>
      </c>
      <c r="C2" s="61"/>
      <c r="D2" s="61"/>
      <c r="E2" s="42">
        <f>一月!E2+二月!E2+三月!E2+四月!E2+五月!E2+六月!E2+七月!E2+八月!E2+九月!E2+十月!E2+十一月!E2+十二月!E2</f>
        <v>0</v>
      </c>
      <c r="F2" s="39">
        <f t="shared" ref="F2:F19" si="0">E2*0.05</f>
        <v>0</v>
      </c>
      <c r="G2" s="39">
        <f t="shared" ref="G2:G19" si="1">SUM(E2:F2)</f>
        <v>0</v>
      </c>
      <c r="I2" s="24">
        <f>一月!I2+二月!I2+三月!I2+四月!I2+五月!I2+六月!I2+七月!I2+八月!I2+九月!I2+十月!I2+十一月!I2+十二月!I2+U2</f>
        <v>600000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21">
        <v>0</v>
      </c>
      <c r="V2" s="46"/>
      <c r="W2" s="21">
        <v>0</v>
      </c>
      <c r="X2" s="21">
        <v>0</v>
      </c>
      <c r="Y2" s="21">
        <v>0</v>
      </c>
      <c r="Z2" s="21">
        <v>0</v>
      </c>
      <c r="AA2" s="46"/>
      <c r="AB2" s="21">
        <v>1755</v>
      </c>
      <c r="AC2" s="21">
        <v>0</v>
      </c>
      <c r="AD2" s="21">
        <v>1648</v>
      </c>
      <c r="AE2" s="21"/>
      <c r="AF2" s="3" t="s">
        <v>7</v>
      </c>
    </row>
    <row r="3" spans="1:32" x14ac:dyDescent="0.4">
      <c r="A3" s="5"/>
      <c r="B3" s="61" t="s">
        <v>71</v>
      </c>
      <c r="C3" s="61"/>
      <c r="D3" s="61"/>
      <c r="E3" s="42">
        <f>一月!E3+二月!E3+三月!E3+四月!E3+五月!E3+六月!E3+七月!E3+八月!E3+九月!E3+十月!E3+十一月!E3+十二月!E3</f>
        <v>0</v>
      </c>
      <c r="F3" s="39">
        <f t="shared" si="0"/>
        <v>0</v>
      </c>
      <c r="G3" s="39">
        <f t="shared" si="1"/>
        <v>0</v>
      </c>
      <c r="I3" s="24">
        <f>一月!I3+二月!I3+三月!I3+四月!I3+五月!I3+六月!I3+七月!I3+八月!I3+九月!I3+十月!I3+十一月!I3+十二月!I3+U3</f>
        <v>720000</v>
      </c>
      <c r="J3" s="26" t="s">
        <v>78</v>
      </c>
      <c r="K3" s="75">
        <f t="shared" ref="K3:K10" si="2">L3/8</f>
        <v>241.93548387096774</v>
      </c>
      <c r="L3" s="22">
        <f t="shared" ref="L3:L10" si="3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21">
        <v>0</v>
      </c>
      <c r="V3" s="65"/>
      <c r="W3" s="21">
        <v>0</v>
      </c>
      <c r="X3" s="21">
        <v>0</v>
      </c>
      <c r="Y3" s="21">
        <v>0</v>
      </c>
      <c r="Z3" s="21">
        <v>0</v>
      </c>
      <c r="AA3" s="47"/>
      <c r="AB3" s="21">
        <v>2926</v>
      </c>
      <c r="AC3" s="21">
        <v>5005</v>
      </c>
      <c r="AD3" s="21">
        <v>0</v>
      </c>
      <c r="AE3" s="21"/>
      <c r="AF3" s="3" t="s">
        <v>11</v>
      </c>
    </row>
    <row r="4" spans="1:32" x14ac:dyDescent="0.4">
      <c r="A4" s="5"/>
      <c r="B4" s="61" t="s">
        <v>67</v>
      </c>
      <c r="C4" s="61"/>
      <c r="D4" s="61"/>
      <c r="E4" s="42">
        <f>一月!E4+二月!E4+三月!E4+四月!E4+五月!E4+六月!E4+七月!E4+八月!E4+九月!E4+十月!E4+十一月!E4+十二月!E4</f>
        <v>0</v>
      </c>
      <c r="F4" s="39">
        <f t="shared" si="0"/>
        <v>0</v>
      </c>
      <c r="G4" s="39">
        <f t="shared" si="1"/>
        <v>0</v>
      </c>
      <c r="I4" s="24">
        <f>一月!I4+二月!I4+三月!I4+四月!I4+五月!I4+六月!I4+七月!I4+八月!I4+九月!I4+十月!I4+十一月!I4+十二月!I4+U4</f>
        <v>368988</v>
      </c>
      <c r="J4" s="26" t="s">
        <v>79</v>
      </c>
      <c r="K4" s="75">
        <v>111</v>
      </c>
      <c r="L4" s="22">
        <v>900</v>
      </c>
      <c r="M4" s="36">
        <f>L4*31</f>
        <v>27900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4">((K4*2*1.33)+(K4*6*1.66))*S4</f>
        <v>0</v>
      </c>
      <c r="U4" s="22">
        <v>0</v>
      </c>
      <c r="V4" s="65"/>
      <c r="W4" s="21">
        <v>0</v>
      </c>
      <c r="X4" s="21">
        <v>0</v>
      </c>
      <c r="Y4" s="21">
        <v>0</v>
      </c>
      <c r="Z4" s="21">
        <v>0</v>
      </c>
      <c r="AA4" s="47"/>
      <c r="AB4" s="21">
        <v>1755</v>
      </c>
      <c r="AC4" s="21">
        <v>0</v>
      </c>
      <c r="AD4" s="21">
        <v>1648</v>
      </c>
      <c r="AE4" s="21"/>
      <c r="AF4" s="3" t="s">
        <v>10</v>
      </c>
    </row>
    <row r="5" spans="1:32" x14ac:dyDescent="0.4">
      <c r="A5" s="5"/>
      <c r="B5" s="61" t="s">
        <v>68</v>
      </c>
      <c r="C5" s="61"/>
      <c r="D5" s="61"/>
      <c r="E5" s="42">
        <f>一月!E5+二月!E5+三月!E5+四月!E5+五月!E5+六月!E5+七月!E5+八月!E5+九月!E5+十月!E5+十一月!E5+十二月!E5</f>
        <v>0</v>
      </c>
      <c r="F5" s="39">
        <f t="shared" si="0"/>
        <v>0</v>
      </c>
      <c r="G5" s="39">
        <f t="shared" si="1"/>
        <v>0</v>
      </c>
      <c r="I5" s="24">
        <f>一月!I5+二月!I5+三月!I5+四月!I5+五月!I5+六月!I5+七月!I5+八月!I5+九月!I5+十月!I5+十一月!I5+十二月!I5+U5</f>
        <v>347942</v>
      </c>
      <c r="J5" s="27" t="s">
        <v>80</v>
      </c>
      <c r="K5" s="75">
        <v>111</v>
      </c>
      <c r="L5" s="22">
        <v>850</v>
      </c>
      <c r="M5" s="36">
        <f t="shared" ref="M5:M7" si="5">L5*31</f>
        <v>26350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4"/>
        <v>0</v>
      </c>
      <c r="U5" s="22">
        <v>0</v>
      </c>
      <c r="V5" s="65"/>
      <c r="W5" s="21">
        <v>0</v>
      </c>
      <c r="X5" s="21">
        <v>0</v>
      </c>
      <c r="Y5" s="21">
        <v>0</v>
      </c>
      <c r="Z5" s="21">
        <v>0</v>
      </c>
      <c r="AA5" s="47"/>
      <c r="AB5" s="21">
        <v>0</v>
      </c>
      <c r="AC5" s="21">
        <v>3000</v>
      </c>
      <c r="AD5" s="21">
        <v>1648</v>
      </c>
      <c r="AE5" s="21"/>
      <c r="AF5" s="3" t="s">
        <v>9</v>
      </c>
    </row>
    <row r="6" spans="1:32" x14ac:dyDescent="0.4">
      <c r="A6" s="5"/>
      <c r="B6" s="61" t="s">
        <v>111</v>
      </c>
      <c r="C6" s="61"/>
      <c r="D6" s="61"/>
      <c r="E6" s="42">
        <f>一月!E6+二月!E6+三月!E6+四月!E6+五月!E6+六月!E6+七月!E6+八月!E6+九月!E6+十月!E6+十一月!E6+十二月!E6</f>
        <v>0</v>
      </c>
      <c r="F6" s="39">
        <f t="shared" si="0"/>
        <v>0</v>
      </c>
      <c r="G6" s="39">
        <f t="shared" si="1"/>
        <v>0</v>
      </c>
      <c r="I6" s="24">
        <f>一月!I6+二月!I6+三月!I6+四月!I6+五月!I6+六月!I6+七月!I6+八月!I6+九月!I6+十月!I6+十一月!I6+十二月!I6+U6</f>
        <v>375626</v>
      </c>
      <c r="J6" s="26" t="s">
        <v>81</v>
      </c>
      <c r="K6" s="75">
        <v>111</v>
      </c>
      <c r="L6" s="22">
        <v>850</v>
      </c>
      <c r="M6" s="36">
        <f t="shared" si="5"/>
        <v>26350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4"/>
        <v>0</v>
      </c>
      <c r="U6" s="22">
        <v>0</v>
      </c>
      <c r="V6" s="65"/>
      <c r="W6" s="21">
        <v>0</v>
      </c>
      <c r="X6" s="21">
        <v>0</v>
      </c>
      <c r="Y6" s="21">
        <v>0</v>
      </c>
      <c r="Z6" s="21">
        <v>0</v>
      </c>
      <c r="AA6" s="47"/>
      <c r="AB6" s="21">
        <v>0</v>
      </c>
      <c r="AC6" s="21">
        <v>0</v>
      </c>
      <c r="AD6" s="21">
        <v>0</v>
      </c>
      <c r="AE6" s="21"/>
      <c r="AF6" s="3" t="s">
        <v>65</v>
      </c>
    </row>
    <row r="7" spans="1:32" x14ac:dyDescent="0.4">
      <c r="A7" s="5"/>
      <c r="B7" s="61" t="s">
        <v>112</v>
      </c>
      <c r="C7" s="61"/>
      <c r="D7" s="61"/>
      <c r="E7" s="42">
        <f>一月!E7+二月!E7+三月!E7+四月!E7+五月!E7+六月!E7+七月!E7+八月!E7+九月!E7+十月!E7+十一月!E7+十二月!E7</f>
        <v>0</v>
      </c>
      <c r="F7" s="39">
        <f t="shared" si="0"/>
        <v>0</v>
      </c>
      <c r="G7" s="39">
        <f t="shared" si="1"/>
        <v>0</v>
      </c>
      <c r="I7" s="24">
        <f>一月!I7+二月!I7+三月!I7+四月!I7+五月!I7+六月!I7+七月!I7+八月!I7+九月!I7+十月!I7+十一月!I7+十二月!I7+U7</f>
        <v>375626</v>
      </c>
      <c r="J7" s="26" t="s">
        <v>82</v>
      </c>
      <c r="K7" s="75">
        <v>111</v>
      </c>
      <c r="L7" s="22">
        <v>850</v>
      </c>
      <c r="M7" s="36">
        <f t="shared" si="5"/>
        <v>26350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4"/>
        <v>0</v>
      </c>
      <c r="U7" s="22">
        <v>0</v>
      </c>
      <c r="V7" s="65"/>
      <c r="W7" s="21">
        <v>0</v>
      </c>
      <c r="X7" s="21">
        <v>0</v>
      </c>
      <c r="Y7" s="21">
        <v>0</v>
      </c>
      <c r="Z7" s="21">
        <v>0</v>
      </c>
      <c r="AA7" s="47"/>
      <c r="AB7" s="21">
        <v>0</v>
      </c>
      <c r="AC7" s="21">
        <v>0</v>
      </c>
      <c r="AD7" s="21">
        <v>0</v>
      </c>
      <c r="AE7" s="21"/>
      <c r="AF7" s="3" t="s">
        <v>70</v>
      </c>
    </row>
    <row r="8" spans="1:32" x14ac:dyDescent="0.4">
      <c r="A8" s="5"/>
      <c r="B8" s="61" t="s">
        <v>113</v>
      </c>
      <c r="C8" s="61"/>
      <c r="D8" s="61"/>
      <c r="E8" s="42">
        <f>一月!E8+二月!E8+三月!E8+四月!E8+五月!E8+六月!E8+七月!E8+八月!E8+九月!E8+十月!E8+十一月!E8+十二月!E8</f>
        <v>0</v>
      </c>
      <c r="F8" s="39">
        <f t="shared" si="0"/>
        <v>0</v>
      </c>
      <c r="G8" s="39">
        <f t="shared" si="1"/>
        <v>0</v>
      </c>
      <c r="I8" s="24">
        <f>一月!I8+二月!I8+三月!I8+四月!I8+五月!I8+六月!I8+七月!I8+八月!I8+九月!I8+十月!I8+十一月!I8+十二月!I8+U8</f>
        <v>0</v>
      </c>
      <c r="J8" s="26" t="s">
        <v>84</v>
      </c>
      <c r="K8" s="75">
        <v>111</v>
      </c>
      <c r="L8" s="21">
        <f t="shared" si="3"/>
        <v>0</v>
      </c>
      <c r="M8" s="37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4"/>
        <v>0</v>
      </c>
      <c r="U8" s="22">
        <v>0</v>
      </c>
      <c r="V8" s="65"/>
      <c r="W8" s="21">
        <v>0</v>
      </c>
      <c r="X8" s="21">
        <v>0</v>
      </c>
      <c r="Y8" s="21">
        <v>0</v>
      </c>
      <c r="Z8" s="21">
        <v>0</v>
      </c>
      <c r="AA8" s="47"/>
      <c r="AB8" s="21">
        <v>1755</v>
      </c>
      <c r="AC8" s="21">
        <v>3000</v>
      </c>
      <c r="AD8" s="21">
        <v>1648</v>
      </c>
      <c r="AE8" s="21"/>
      <c r="AF8" s="3" t="s">
        <v>72</v>
      </c>
    </row>
    <row r="9" spans="1:32" x14ac:dyDescent="0.4">
      <c r="A9" s="5"/>
      <c r="B9" s="61" t="s">
        <v>116</v>
      </c>
      <c r="C9" s="61"/>
      <c r="D9" s="61"/>
      <c r="E9" s="42">
        <f>一月!E9+二月!E9+三月!E9+四月!E9+五月!E9+六月!E9+七月!E9+八月!E9+九月!E9+十月!E9+十一月!E9+十二月!E9</f>
        <v>0</v>
      </c>
      <c r="F9" s="39">
        <f t="shared" si="0"/>
        <v>0</v>
      </c>
      <c r="G9" s="39">
        <f t="shared" si="1"/>
        <v>0</v>
      </c>
      <c r="I9" s="24">
        <f>一月!I9+二月!I9+三月!I9+四月!I9+五月!I9+六月!I9+七月!I9+八月!I9+九月!I9+十月!I9+十一月!I9+十二月!I9+U9</f>
        <v>0</v>
      </c>
      <c r="J9" s="26" t="s">
        <v>85</v>
      </c>
      <c r="K9" s="75">
        <v>111</v>
      </c>
      <c r="L9" s="21">
        <f t="shared" si="3"/>
        <v>0</v>
      </c>
      <c r="M9" s="37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4"/>
        <v>0</v>
      </c>
      <c r="U9" s="22">
        <v>0</v>
      </c>
      <c r="V9" s="65"/>
      <c r="W9" s="21">
        <v>0</v>
      </c>
      <c r="X9" s="21">
        <v>0</v>
      </c>
      <c r="Y9" s="21">
        <v>0</v>
      </c>
      <c r="Z9" s="21">
        <v>0</v>
      </c>
      <c r="AA9" s="47"/>
      <c r="AB9" s="21">
        <v>0</v>
      </c>
      <c r="AC9" s="21">
        <v>0</v>
      </c>
      <c r="AD9" s="21">
        <v>0</v>
      </c>
      <c r="AE9" s="21"/>
      <c r="AF9" s="3" t="s">
        <v>8</v>
      </c>
    </row>
    <row r="10" spans="1:32" x14ac:dyDescent="0.4">
      <c r="A10" s="1"/>
      <c r="B10" s="61"/>
      <c r="C10" s="61"/>
      <c r="D10" s="61"/>
      <c r="E10" s="42">
        <f>一月!E10+二月!E10+三月!E10+四月!E10+五月!E10+六月!E10+七月!E10+八月!E10+九月!E10+十月!E10+十一月!E10+十二月!E10</f>
        <v>0</v>
      </c>
      <c r="F10" s="39">
        <f t="shared" si="0"/>
        <v>0</v>
      </c>
      <c r="G10" s="39">
        <f t="shared" si="1"/>
        <v>0</v>
      </c>
      <c r="I10" s="24">
        <f>一月!I10+二月!I10+三月!I10+四月!I10+五月!I10+六月!I10+七月!I10+八月!I10+九月!I10+十月!I10+十一月!I10+十二月!I10+U10</f>
        <v>0</v>
      </c>
      <c r="J10" s="26" t="s">
        <v>83</v>
      </c>
      <c r="K10" s="75">
        <v>111</v>
      </c>
      <c r="L10" s="21">
        <f t="shared" si="3"/>
        <v>0</v>
      </c>
      <c r="M10" s="37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4"/>
        <v>0</v>
      </c>
      <c r="U10" s="22">
        <v>0</v>
      </c>
      <c r="V10" s="65"/>
      <c r="W10" s="21">
        <v>0</v>
      </c>
      <c r="X10" s="21">
        <v>0</v>
      </c>
      <c r="Y10" s="21">
        <v>0</v>
      </c>
      <c r="Z10" s="21">
        <v>0</v>
      </c>
      <c r="AA10" s="47"/>
      <c r="AB10" s="21">
        <v>0</v>
      </c>
      <c r="AC10" s="21">
        <v>0</v>
      </c>
      <c r="AD10" s="21">
        <v>0</v>
      </c>
      <c r="AE10" s="21"/>
      <c r="AF10" s="3" t="s">
        <v>17</v>
      </c>
    </row>
    <row r="11" spans="1:32" x14ac:dyDescent="0.4">
      <c r="A11" s="1"/>
      <c r="B11" s="61"/>
      <c r="C11" s="61"/>
      <c r="D11" s="61"/>
      <c r="E11" s="42">
        <f>一月!E11+二月!E11+三月!E11+四月!E11+五月!E11+六月!E11+七月!E11+八月!E11+九月!E11+十月!E11+十一月!E11+十二月!E11</f>
        <v>0</v>
      </c>
      <c r="F11" s="39">
        <f t="shared" si="0"/>
        <v>0</v>
      </c>
      <c r="G11" s="39">
        <f t="shared" si="1"/>
        <v>0</v>
      </c>
      <c r="I11" s="24">
        <f>一月!I11+二月!I11+三月!I11+四月!I11+五月!I11+六月!I11+七月!I11+八月!I11+九月!I11+十月!I11+十一月!I11+十二月!I11+U11</f>
        <v>0</v>
      </c>
      <c r="J11" s="26" t="s">
        <v>109</v>
      </c>
      <c r="K11" s="75">
        <v>111</v>
      </c>
      <c r="L11" s="21">
        <v>0</v>
      </c>
      <c r="M11" s="37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4"/>
        <v>0</v>
      </c>
      <c r="U11" s="21">
        <v>0</v>
      </c>
      <c r="V11" s="66"/>
      <c r="W11" s="21">
        <v>0</v>
      </c>
      <c r="X11" s="21">
        <v>0</v>
      </c>
      <c r="Y11" s="21">
        <v>0</v>
      </c>
      <c r="Z11" s="21">
        <v>0</v>
      </c>
      <c r="AA11" s="48"/>
      <c r="AB11" s="21">
        <v>1755</v>
      </c>
      <c r="AC11" s="21">
        <v>3000</v>
      </c>
      <c r="AD11" s="21">
        <v>1648</v>
      </c>
      <c r="AE11" s="21"/>
      <c r="AF11" s="3" t="s">
        <v>12</v>
      </c>
    </row>
    <row r="12" spans="1:32" x14ac:dyDescent="0.4">
      <c r="A12" s="1"/>
      <c r="B12" s="61"/>
      <c r="C12" s="61"/>
      <c r="D12" s="61"/>
      <c r="E12" s="42">
        <f>一月!E12+二月!E12+三月!E12+四月!E12+五月!E12+六月!E12+七月!E12+八月!E12+九月!E12+十月!E12+十一月!E12+十二月!E12</f>
        <v>0</v>
      </c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3" t="s">
        <v>13</v>
      </c>
    </row>
    <row r="13" spans="1:32" x14ac:dyDescent="0.4">
      <c r="A13" s="1"/>
      <c r="B13" s="61"/>
      <c r="C13" s="61"/>
      <c r="D13" s="61"/>
      <c r="E13" s="42">
        <f>一月!E13+二月!E13+三月!E13+四月!E13+五月!E13+六月!E13+七月!E13+八月!E13+九月!E13+十月!E13+十一月!E13+十二月!E13</f>
        <v>0</v>
      </c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3" t="s">
        <v>64</v>
      </c>
    </row>
    <row r="14" spans="1:32" x14ac:dyDescent="0.4">
      <c r="A14" s="1"/>
      <c r="B14" s="61"/>
      <c r="C14" s="61"/>
      <c r="D14" s="61"/>
      <c r="E14" s="42">
        <f>一月!E14+二月!E14+三月!E14+四月!E14+五月!E14+六月!E14+七月!E14+八月!E14+九月!E14+十月!E14+十一月!E14+十二月!E14</f>
        <v>0</v>
      </c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3" t="s">
        <v>14</v>
      </c>
    </row>
    <row r="15" spans="1:32" x14ac:dyDescent="0.4">
      <c r="A15" s="1"/>
      <c r="B15" s="61"/>
      <c r="C15" s="61"/>
      <c r="D15" s="61"/>
      <c r="E15" s="42">
        <f>一月!E15+二月!E15+三月!E15+四月!E15+五月!E15+六月!E15+七月!E15+八月!E15+九月!E15+十月!E15+十一月!E15+十二月!E15</f>
        <v>0</v>
      </c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389588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3" t="s">
        <v>15</v>
      </c>
    </row>
    <row r="16" spans="1:32" x14ac:dyDescent="0.4">
      <c r="A16" s="1"/>
      <c r="B16" s="72"/>
      <c r="C16" s="73"/>
      <c r="D16" s="74"/>
      <c r="E16" s="42"/>
      <c r="F16" s="39">
        <f t="shared" si="0"/>
        <v>0</v>
      </c>
      <c r="G16" s="39">
        <f t="shared" si="1"/>
        <v>0</v>
      </c>
      <c r="I16" s="29"/>
      <c r="J16" s="29"/>
      <c r="K16" s="29"/>
      <c r="L16" s="29"/>
      <c r="M16" s="21" t="s">
        <v>97</v>
      </c>
      <c r="N16" s="21">
        <f>一月!N16+二月!N16+三月!N16+四月!N16+五月!N16+六月!N16+七月!N16+八月!N16+九月!N16+十月!N16+十一月!N16+十二月!N16</f>
        <v>119352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3" t="s">
        <v>16</v>
      </c>
    </row>
    <row r="17" spans="1:32" x14ac:dyDescent="0.4">
      <c r="A17" s="9"/>
      <c r="B17" s="72"/>
      <c r="C17" s="73"/>
      <c r="D17" s="74"/>
      <c r="E17" s="43"/>
      <c r="F17" s="41">
        <f t="shared" si="0"/>
        <v>0</v>
      </c>
      <c r="G17" s="41">
        <f t="shared" si="1"/>
        <v>0</v>
      </c>
      <c r="I17" s="29"/>
      <c r="J17" s="29"/>
      <c r="K17" s="29"/>
      <c r="L17" s="29"/>
      <c r="M17" s="21" t="s">
        <v>98</v>
      </c>
      <c r="N17" s="21">
        <f>一月!N17+二月!N17+三月!N17+四月!N17+五月!N17+六月!N17+七月!N17+八月!N17+九月!N17+十月!N17+十一月!N17+十二月!N17</f>
        <v>168060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3" t="s">
        <v>18</v>
      </c>
    </row>
    <row r="18" spans="1:32" x14ac:dyDescent="0.4">
      <c r="A18" s="1"/>
      <c r="B18" s="61"/>
      <c r="C18" s="61"/>
      <c r="D18" s="61"/>
      <c r="E18" s="42"/>
      <c r="F18" s="39">
        <f t="shared" si="0"/>
        <v>0</v>
      </c>
      <c r="G18" s="39">
        <f t="shared" si="1"/>
        <v>0</v>
      </c>
      <c r="I18" s="29"/>
      <c r="J18" s="29"/>
      <c r="K18" s="29"/>
      <c r="L18" s="29"/>
      <c r="M18" s="21" t="s">
        <v>102</v>
      </c>
      <c r="N18" s="21">
        <f>一月!N18+二月!N18+三月!N18+四月!N18+五月!N18+六月!N18+七月!N18+八月!N18+九月!N18+十月!N18+十一月!N18+十二月!N18</f>
        <v>102176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3" t="s">
        <v>63</v>
      </c>
    </row>
    <row r="19" spans="1:32" x14ac:dyDescent="0.4">
      <c r="A19" s="67" t="s">
        <v>6</v>
      </c>
      <c r="B19" s="67"/>
      <c r="C19" s="67"/>
      <c r="D19" s="67"/>
      <c r="E19" s="70">
        <f>SUM(E2:E18)</f>
        <v>0</v>
      </c>
      <c r="F19" s="71">
        <f t="shared" si="0"/>
        <v>0</v>
      </c>
      <c r="G19" s="71">
        <f t="shared" si="1"/>
        <v>0</v>
      </c>
      <c r="I19" s="29"/>
      <c r="J19" s="29"/>
      <c r="K19" s="29"/>
      <c r="L19" s="29"/>
      <c r="M19" s="21" t="s">
        <v>103</v>
      </c>
      <c r="N19" s="21">
        <f>一月!N19+二月!N19+三月!N19+四月!N19+五月!N19+六月!N19+七月!N19+八月!N19+九月!N19+十月!N19+十一月!N19+十二月!N19</f>
        <v>0</v>
      </c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3" t="s">
        <v>19</v>
      </c>
    </row>
    <row r="20" spans="1:32" x14ac:dyDescent="0.4">
      <c r="A20" s="68"/>
      <c r="B20" s="69"/>
      <c r="C20" s="69"/>
      <c r="D20" s="69"/>
      <c r="E20" s="68"/>
      <c r="F20" s="68"/>
      <c r="G20" s="68"/>
      <c r="I20" s="29"/>
      <c r="J20" s="29"/>
      <c r="K20" s="29"/>
      <c r="L20" s="29"/>
      <c r="M20" s="21" t="s">
        <v>104</v>
      </c>
      <c r="N20" s="21">
        <f>一月!N20+二月!N20+三月!N20+四月!N20+五月!N20+六月!N20+七月!N20+八月!N20+九月!N20+十月!N20+十一月!N20+十二月!N20</f>
        <v>0</v>
      </c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3" t="s">
        <v>22</v>
      </c>
    </row>
    <row r="21" spans="1:32" x14ac:dyDescent="0.4">
      <c r="A21" s="10"/>
      <c r="B21" s="63"/>
      <c r="C21" s="63"/>
      <c r="D21" s="63"/>
      <c r="E21" s="32"/>
      <c r="F21" s="33"/>
      <c r="G21" s="33"/>
      <c r="I21" s="44" t="s">
        <v>108</v>
      </c>
      <c r="J21" s="45">
        <f>E19-(I1+N15)</f>
        <v>-3177770</v>
      </c>
      <c r="K21" s="44"/>
      <c r="L21" s="29"/>
      <c r="M21" s="21" t="s">
        <v>105</v>
      </c>
      <c r="N21" s="21">
        <f>一月!N21+二月!N21+三月!N21+四月!N21+五月!N21+六月!N21+七月!N21+八月!N21+九月!N21+十月!N21+十一月!N21+十二月!N21</f>
        <v>0</v>
      </c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3" t="s">
        <v>58</v>
      </c>
    </row>
    <row r="22" spans="1:32" x14ac:dyDescent="0.4">
      <c r="A22" s="34"/>
      <c r="B22" s="63"/>
      <c r="C22" s="63"/>
      <c r="D22" s="63"/>
      <c r="E22" s="10"/>
      <c r="F22" s="11"/>
      <c r="G22" s="11"/>
      <c r="I22" s="44"/>
      <c r="J22" s="44"/>
      <c r="K22" s="44"/>
      <c r="L22" s="29"/>
      <c r="M22" s="23" t="s">
        <v>107</v>
      </c>
      <c r="N22" s="21">
        <f>一月!N22+二月!N22+三月!N22+四月!N22+五月!N22+六月!N22+七月!N22+八月!N22+九月!N22+十月!N22+十一月!N22+十二月!N22</f>
        <v>0</v>
      </c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3" t="s">
        <v>61</v>
      </c>
    </row>
    <row r="23" spans="1:32" x14ac:dyDescent="0.4">
      <c r="A23" s="10"/>
      <c r="B23" s="63"/>
      <c r="C23" s="63"/>
      <c r="D23" s="63"/>
      <c r="E23" s="10"/>
      <c r="F23" s="11"/>
      <c r="G23" s="11"/>
      <c r="AF23" s="3" t="s">
        <v>23</v>
      </c>
    </row>
    <row r="24" spans="1:32" x14ac:dyDescent="0.4">
      <c r="A24" s="10"/>
      <c r="B24" s="63"/>
      <c r="C24" s="63"/>
      <c r="D24" s="63"/>
      <c r="E24" s="10"/>
      <c r="F24" s="11"/>
      <c r="G24" s="11"/>
      <c r="AF24" s="3" t="s">
        <v>24</v>
      </c>
    </row>
    <row r="25" spans="1:32" x14ac:dyDescent="0.4">
      <c r="A25" s="10"/>
      <c r="B25" s="63"/>
      <c r="C25" s="63"/>
      <c r="D25" s="63"/>
      <c r="E25" s="10"/>
      <c r="F25" s="11"/>
      <c r="G25" s="11"/>
      <c r="AF25" s="3" t="s">
        <v>25</v>
      </c>
    </row>
    <row r="26" spans="1:32" x14ac:dyDescent="0.4">
      <c r="A26" s="10"/>
      <c r="B26" s="63"/>
      <c r="C26" s="63"/>
      <c r="D26" s="63"/>
      <c r="E26" s="10"/>
      <c r="F26" s="11"/>
      <c r="G26" s="11"/>
      <c r="AF26" s="3" t="s">
        <v>60</v>
      </c>
    </row>
    <row r="27" spans="1:32" x14ac:dyDescent="0.4">
      <c r="A27" s="10"/>
      <c r="B27" s="63"/>
      <c r="C27" s="63"/>
      <c r="D27" s="63"/>
      <c r="E27" s="10"/>
      <c r="F27" s="11"/>
      <c r="G27" s="11"/>
      <c r="AF27" s="3" t="s">
        <v>26</v>
      </c>
    </row>
    <row r="28" spans="1:32" x14ac:dyDescent="0.4">
      <c r="A28" s="10"/>
      <c r="B28" s="63"/>
      <c r="C28" s="63"/>
      <c r="D28" s="63"/>
      <c r="E28" s="10"/>
      <c r="F28" s="11"/>
      <c r="G28" s="11"/>
      <c r="AF28" s="3" t="s">
        <v>27</v>
      </c>
    </row>
    <row r="29" spans="1:32" x14ac:dyDescent="0.4">
      <c r="A29" s="10"/>
      <c r="B29" s="63"/>
      <c r="C29" s="63"/>
      <c r="D29" s="63"/>
      <c r="E29" s="10"/>
      <c r="F29" s="11"/>
      <c r="G29" s="11"/>
      <c r="AF29" s="3" t="s">
        <v>28</v>
      </c>
    </row>
    <row r="30" spans="1:32" x14ac:dyDescent="0.4">
      <c r="A30" s="10"/>
      <c r="B30" s="63"/>
      <c r="C30" s="63"/>
      <c r="D30" s="63"/>
      <c r="E30" s="10"/>
      <c r="F30" s="11"/>
      <c r="G30" s="11"/>
      <c r="AF30" s="3" t="s">
        <v>29</v>
      </c>
    </row>
    <row r="31" spans="1:32" x14ac:dyDescent="0.4">
      <c r="A31" s="10"/>
      <c r="B31" s="63"/>
      <c r="C31" s="63"/>
      <c r="D31" s="63"/>
      <c r="E31" s="10"/>
      <c r="F31" s="11"/>
      <c r="G31" s="11"/>
      <c r="AF31" s="3" t="s">
        <v>30</v>
      </c>
    </row>
    <row r="32" spans="1:32" x14ac:dyDescent="0.4">
      <c r="A32" s="10"/>
      <c r="B32" s="63"/>
      <c r="C32" s="63"/>
      <c r="D32" s="63"/>
      <c r="E32" s="10"/>
      <c r="F32" s="11"/>
      <c r="G32" s="11"/>
      <c r="AF32" s="3" t="s">
        <v>31</v>
      </c>
    </row>
    <row r="33" spans="1:32" x14ac:dyDescent="0.4">
      <c r="A33" s="10"/>
      <c r="B33" s="63"/>
      <c r="C33" s="63"/>
      <c r="D33" s="63"/>
      <c r="E33" s="10"/>
      <c r="F33" s="11"/>
      <c r="G33" s="11"/>
      <c r="AF33" s="3" t="s">
        <v>32</v>
      </c>
    </row>
    <row r="34" spans="1:32" x14ac:dyDescent="0.4">
      <c r="A34" s="10"/>
      <c r="B34" s="63"/>
      <c r="C34" s="63"/>
      <c r="D34" s="63"/>
      <c r="E34" s="10"/>
      <c r="F34" s="11"/>
      <c r="G34" s="11"/>
      <c r="AF34" s="3" t="s">
        <v>33</v>
      </c>
    </row>
    <row r="35" spans="1:32" x14ac:dyDescent="0.4">
      <c r="A35" s="10"/>
      <c r="B35" s="63"/>
      <c r="C35" s="63"/>
      <c r="D35" s="63"/>
      <c r="E35" s="10"/>
      <c r="F35" s="11"/>
      <c r="G35" s="11"/>
      <c r="AF35" s="3" t="s">
        <v>34</v>
      </c>
    </row>
    <row r="36" spans="1:32" x14ac:dyDescent="0.4">
      <c r="A36" s="10"/>
      <c r="B36" s="63"/>
      <c r="C36" s="63"/>
      <c r="D36" s="63"/>
      <c r="E36" s="10"/>
      <c r="F36" s="11"/>
      <c r="G36" s="11"/>
      <c r="AF36" s="3" t="s">
        <v>35</v>
      </c>
    </row>
    <row r="37" spans="1:32" x14ac:dyDescent="0.4">
      <c r="A37" s="10"/>
      <c r="B37" s="63"/>
      <c r="C37" s="63"/>
      <c r="D37" s="63"/>
      <c r="E37" s="10"/>
      <c r="F37" s="11"/>
      <c r="G37" s="11"/>
      <c r="AF37" s="3" t="s">
        <v>117</v>
      </c>
    </row>
    <row r="38" spans="1:32" x14ac:dyDescent="0.4">
      <c r="A38" s="10"/>
      <c r="B38" s="63"/>
      <c r="C38" s="63"/>
      <c r="D38" s="63"/>
      <c r="E38" s="10"/>
      <c r="F38" s="11"/>
      <c r="G38" s="11"/>
      <c r="AF38" s="3" t="s">
        <v>73</v>
      </c>
    </row>
    <row r="39" spans="1:32" x14ac:dyDescent="0.4">
      <c r="A39" s="10"/>
      <c r="B39" s="63"/>
      <c r="C39" s="63"/>
      <c r="D39" s="63"/>
      <c r="E39" s="10"/>
      <c r="F39" s="11"/>
      <c r="G39" s="11"/>
      <c r="AF39" s="3" t="s">
        <v>74</v>
      </c>
    </row>
    <row r="40" spans="1:32" x14ac:dyDescent="0.4">
      <c r="A40" s="10"/>
      <c r="B40" s="63"/>
      <c r="C40" s="63"/>
      <c r="D40" s="63"/>
      <c r="E40" s="10"/>
      <c r="F40" s="11"/>
      <c r="G40" s="11"/>
      <c r="AF40" s="3" t="s">
        <v>75</v>
      </c>
    </row>
    <row r="41" spans="1:32" x14ac:dyDescent="0.4">
      <c r="A41" s="10"/>
      <c r="B41" s="63"/>
      <c r="C41" s="63"/>
      <c r="D41" s="63"/>
      <c r="E41" s="10"/>
      <c r="F41" s="11"/>
      <c r="G41" s="11"/>
    </row>
    <row r="42" spans="1:32" x14ac:dyDescent="0.4">
      <c r="A42" s="10"/>
      <c r="B42" s="63"/>
      <c r="C42" s="63"/>
      <c r="D42" s="63"/>
      <c r="E42" s="10"/>
      <c r="F42" s="11"/>
      <c r="G42" s="11"/>
    </row>
    <row r="43" spans="1:32" x14ac:dyDescent="0.4">
      <c r="A43" s="10"/>
      <c r="B43" s="63"/>
      <c r="C43" s="63"/>
      <c r="D43" s="63"/>
      <c r="E43" s="10"/>
      <c r="F43" s="11"/>
      <c r="G43" s="11"/>
    </row>
    <row r="44" spans="1:32" x14ac:dyDescent="0.4">
      <c r="A44" s="10"/>
      <c r="B44" s="63"/>
      <c r="C44" s="63"/>
      <c r="D44" s="63"/>
      <c r="E44" s="10"/>
      <c r="F44" s="11"/>
      <c r="G44" s="11"/>
    </row>
    <row r="45" spans="1:32" x14ac:dyDescent="0.4">
      <c r="A45" s="12"/>
      <c r="B45" s="12"/>
      <c r="C45" s="12"/>
      <c r="D45" s="12"/>
      <c r="E45" s="13"/>
      <c r="F45" s="14"/>
      <c r="G45" s="14"/>
    </row>
    <row r="46" spans="1:32" x14ac:dyDescent="0.4">
      <c r="A46" s="12"/>
      <c r="B46" s="15"/>
      <c r="C46" s="15"/>
      <c r="D46" s="15"/>
      <c r="E46" s="13"/>
      <c r="F46" s="14"/>
      <c r="G46" s="14"/>
    </row>
    <row r="47" spans="1:32" x14ac:dyDescent="0.4">
      <c r="B47" s="63"/>
      <c r="C47" s="63"/>
      <c r="D47" s="63"/>
    </row>
    <row r="48" spans="1:32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  <row r="69" spans="2:4" x14ac:dyDescent="0.4">
      <c r="B69" s="63"/>
      <c r="C69" s="63"/>
      <c r="D69" s="63"/>
    </row>
    <row r="70" spans="2:4" x14ac:dyDescent="0.4">
      <c r="B70" s="63"/>
      <c r="C70" s="63"/>
      <c r="D70" s="63"/>
    </row>
    <row r="71" spans="2:4" x14ac:dyDescent="0.4">
      <c r="B71" s="63"/>
      <c r="C71" s="63"/>
      <c r="D71" s="63"/>
    </row>
    <row r="72" spans="2:4" x14ac:dyDescent="0.4">
      <c r="B72" s="63"/>
      <c r="C72" s="63"/>
      <c r="D72" s="63"/>
    </row>
    <row r="73" spans="2:4" x14ac:dyDescent="0.4">
      <c r="B73" s="63"/>
      <c r="C73" s="63"/>
      <c r="D73" s="63"/>
    </row>
    <row r="74" spans="2:4" x14ac:dyDescent="0.4">
      <c r="B74" s="63"/>
      <c r="C74" s="63"/>
      <c r="D74" s="63"/>
    </row>
    <row r="75" spans="2:4" x14ac:dyDescent="0.4">
      <c r="B75" s="63"/>
      <c r="C75" s="63"/>
      <c r="D75" s="63"/>
    </row>
    <row r="76" spans="2:4" x14ac:dyDescent="0.4">
      <c r="B76" s="63"/>
      <c r="C76" s="63"/>
      <c r="D76" s="63"/>
    </row>
    <row r="77" spans="2:4" x14ac:dyDescent="0.4">
      <c r="B77" s="63"/>
      <c r="C77" s="63"/>
      <c r="D77" s="63"/>
    </row>
    <row r="78" spans="2:4" x14ac:dyDescent="0.4">
      <c r="B78" s="63"/>
      <c r="C78" s="63"/>
      <c r="D78" s="63"/>
    </row>
    <row r="79" spans="2:4" x14ac:dyDescent="0.4">
      <c r="B79" s="63"/>
      <c r="C79" s="63"/>
      <c r="D79" s="63"/>
    </row>
    <row r="80" spans="2:4" x14ac:dyDescent="0.4">
      <c r="B80" s="63"/>
      <c r="C80" s="63"/>
      <c r="D80" s="63"/>
    </row>
    <row r="81" spans="2:4" x14ac:dyDescent="0.4">
      <c r="B81" s="63"/>
      <c r="C81" s="63"/>
      <c r="D81" s="63"/>
    </row>
    <row r="82" spans="2:4" x14ac:dyDescent="0.4">
      <c r="B82" s="63"/>
      <c r="C82" s="63"/>
      <c r="D82" s="63"/>
    </row>
    <row r="83" spans="2:4" x14ac:dyDescent="0.4">
      <c r="B83" s="63"/>
      <c r="C83" s="63"/>
      <c r="D83" s="63"/>
    </row>
    <row r="84" spans="2:4" x14ac:dyDescent="0.4">
      <c r="B84" s="63"/>
      <c r="C84" s="63"/>
      <c r="D84" s="63"/>
    </row>
    <row r="85" spans="2:4" x14ac:dyDescent="0.4">
      <c r="B85" s="63"/>
      <c r="C85" s="63"/>
      <c r="D85" s="63"/>
    </row>
    <row r="86" spans="2:4" x14ac:dyDescent="0.4">
      <c r="B86" s="63"/>
      <c r="C86" s="63"/>
      <c r="D86" s="63"/>
    </row>
    <row r="87" spans="2:4" x14ac:dyDescent="0.4">
      <c r="B87" s="63"/>
      <c r="C87" s="63"/>
      <c r="D87" s="63"/>
    </row>
    <row r="88" spans="2:4" x14ac:dyDescent="0.4">
      <c r="B88" s="63"/>
      <c r="C88" s="63"/>
      <c r="D88" s="63"/>
    </row>
    <row r="89" spans="2:4" x14ac:dyDescent="0.4">
      <c r="B89" s="63"/>
      <c r="C89" s="63"/>
      <c r="D89" s="63"/>
    </row>
    <row r="90" spans="2:4" x14ac:dyDescent="0.4">
      <c r="B90" s="63"/>
      <c r="C90" s="63"/>
      <c r="D90" s="63"/>
    </row>
    <row r="91" spans="2:4" x14ac:dyDescent="0.4">
      <c r="B91" s="63"/>
      <c r="C91" s="63"/>
      <c r="D91" s="63"/>
    </row>
    <row r="92" spans="2:4" x14ac:dyDescent="0.4">
      <c r="B92" s="63"/>
      <c r="C92" s="63"/>
      <c r="D92" s="63"/>
    </row>
  </sheetData>
  <mergeCells count="97">
    <mergeCell ref="B84:D84"/>
    <mergeCell ref="B73:D73"/>
    <mergeCell ref="B74:D74"/>
    <mergeCell ref="B75:D75"/>
    <mergeCell ref="B92:D92"/>
    <mergeCell ref="B85:D85"/>
    <mergeCell ref="B86:D86"/>
    <mergeCell ref="B87:D87"/>
    <mergeCell ref="B88:D88"/>
    <mergeCell ref="B89:D89"/>
    <mergeCell ref="B90:D90"/>
    <mergeCell ref="B91:D91"/>
    <mergeCell ref="B82:D82"/>
    <mergeCell ref="B83:D83"/>
    <mergeCell ref="B76:D76"/>
    <mergeCell ref="B77:D77"/>
    <mergeCell ref="B72:D72"/>
    <mergeCell ref="B61:D61"/>
    <mergeCell ref="B62:D62"/>
    <mergeCell ref="B63:D63"/>
    <mergeCell ref="B64:D64"/>
    <mergeCell ref="B65:D65"/>
    <mergeCell ref="B66:D66"/>
    <mergeCell ref="B67:D67"/>
    <mergeCell ref="B78:D78"/>
    <mergeCell ref="B79:D79"/>
    <mergeCell ref="B80:D80"/>
    <mergeCell ref="B81:D81"/>
    <mergeCell ref="B49:D49"/>
    <mergeCell ref="B50:D50"/>
    <mergeCell ref="B51:D51"/>
    <mergeCell ref="B52:D52"/>
    <mergeCell ref="B53:D53"/>
    <mergeCell ref="B59:D59"/>
    <mergeCell ref="B68:D68"/>
    <mergeCell ref="B69:D69"/>
    <mergeCell ref="B70:D70"/>
    <mergeCell ref="B71:D71"/>
    <mergeCell ref="B60:D60"/>
    <mergeCell ref="B54:D54"/>
    <mergeCell ref="B55:D55"/>
    <mergeCell ref="B56:D56"/>
    <mergeCell ref="B57:D57"/>
    <mergeCell ref="B58:D58"/>
    <mergeCell ref="B48:D48"/>
    <mergeCell ref="B44:D44"/>
    <mergeCell ref="B47:D47"/>
    <mergeCell ref="B36:D36"/>
    <mergeCell ref="B37:D37"/>
    <mergeCell ref="B38:D38"/>
    <mergeCell ref="B39:D39"/>
    <mergeCell ref="B40:D40"/>
    <mergeCell ref="B41:D41"/>
    <mergeCell ref="B42:D42"/>
    <mergeCell ref="B43:D43"/>
    <mergeCell ref="B35:D35"/>
    <mergeCell ref="B30:D30"/>
    <mergeCell ref="B31:D31"/>
    <mergeCell ref="B32:D32"/>
    <mergeCell ref="B33:D33"/>
    <mergeCell ref="B34:D34"/>
    <mergeCell ref="B27:D27"/>
    <mergeCell ref="B28:D28"/>
    <mergeCell ref="B29:D29"/>
    <mergeCell ref="B24:D24"/>
    <mergeCell ref="B13:D13"/>
    <mergeCell ref="B14:D14"/>
    <mergeCell ref="B15:D15"/>
    <mergeCell ref="B16:D16"/>
    <mergeCell ref="B17:D17"/>
    <mergeCell ref="B18:D18"/>
    <mergeCell ref="B25:D25"/>
    <mergeCell ref="B26:D26"/>
    <mergeCell ref="B23:D23"/>
    <mergeCell ref="B1:D1"/>
    <mergeCell ref="B2:D2"/>
    <mergeCell ref="B3:D3"/>
    <mergeCell ref="B4:D4"/>
    <mergeCell ref="B5:D5"/>
    <mergeCell ref="AA2:AA11"/>
    <mergeCell ref="I21:I22"/>
    <mergeCell ref="J21:K22"/>
    <mergeCell ref="B21:D21"/>
    <mergeCell ref="B22:D22"/>
    <mergeCell ref="V2:V11"/>
    <mergeCell ref="B12:D12"/>
    <mergeCell ref="B9:D9"/>
    <mergeCell ref="B10:D10"/>
    <mergeCell ref="B11:D11"/>
    <mergeCell ref="B6:D6"/>
    <mergeCell ref="B7:D7"/>
    <mergeCell ref="B8:D8"/>
    <mergeCell ref="A19:A20"/>
    <mergeCell ref="B19:D20"/>
    <mergeCell ref="E19:E20"/>
    <mergeCell ref="F19:F20"/>
    <mergeCell ref="G19:G20"/>
  </mergeCells>
  <phoneticPr fontId="1" type="noConversion"/>
  <dataValidations count="1">
    <dataValidation type="list" allowBlank="1" showInputMessage="1" showErrorMessage="1" sqref="B2:D19 B21:D44" xr:uid="{00000000-0002-0000-0C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43</v>
      </c>
      <c r="B1" s="64" t="s">
        <v>1</v>
      </c>
      <c r="C1" s="64"/>
      <c r="D1" s="64"/>
      <c r="E1" s="2" t="s">
        <v>42</v>
      </c>
      <c r="F1" s="38" t="s">
        <v>41</v>
      </c>
      <c r="G1" s="38" t="s">
        <v>40</v>
      </c>
      <c r="I1" s="30">
        <f>SUM(I2:I11)</f>
        <v>224011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28574</v>
      </c>
      <c r="J4" s="26" t="s">
        <v>79</v>
      </c>
      <c r="K4" s="75">
        <v>111</v>
      </c>
      <c r="L4" s="22">
        <v>900</v>
      </c>
      <c r="M4" s="36">
        <f>L4*28</f>
        <v>25200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26941</v>
      </c>
      <c r="J5" s="27" t="s">
        <v>80</v>
      </c>
      <c r="K5" s="75">
        <v>111</v>
      </c>
      <c r="L5" s="22">
        <v>850</v>
      </c>
      <c r="M5" s="36">
        <f t="shared" ref="M5:M11" si="6">L5*28</f>
        <v>23800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29248</v>
      </c>
      <c r="J6" s="26" t="s">
        <v>81</v>
      </c>
      <c r="K6" s="75">
        <v>111</v>
      </c>
      <c r="L6" s="22">
        <v>850</v>
      </c>
      <c r="M6" s="36">
        <f t="shared" si="6"/>
        <v>23800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1648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29248</v>
      </c>
      <c r="J7" s="26" t="s">
        <v>82</v>
      </c>
      <c r="K7" s="75">
        <v>111</v>
      </c>
      <c r="L7" s="22">
        <v>850</v>
      </c>
      <c r="M7" s="36">
        <f t="shared" si="6"/>
        <v>23800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1648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7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35487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38</v>
      </c>
      <c r="F16" s="8" t="s">
        <v>37</v>
      </c>
      <c r="G16" s="8" t="s">
        <v>36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11536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-259498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1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0</v>
      </c>
      <c r="B1" s="64" t="s">
        <v>1</v>
      </c>
      <c r="C1" s="64"/>
      <c r="D1" s="64"/>
      <c r="E1" s="2" t="s">
        <v>2</v>
      </c>
      <c r="F1" s="38" t="s">
        <v>3</v>
      </c>
      <c r="G1" s="38" t="s">
        <v>4</v>
      </c>
      <c r="I1" s="30">
        <f>SUM(I2:I11)</f>
        <v>234361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0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31274</v>
      </c>
      <c r="J4" s="26" t="s">
        <v>79</v>
      </c>
      <c r="K4" s="75">
        <v>111</v>
      </c>
      <c r="L4" s="22">
        <v>900</v>
      </c>
      <c r="M4" s="36">
        <f>L4*31</f>
        <v>27900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29491</v>
      </c>
      <c r="J5" s="27" t="s">
        <v>80</v>
      </c>
      <c r="K5" s="75">
        <v>111</v>
      </c>
      <c r="L5" s="22">
        <v>850</v>
      </c>
      <c r="M5" s="36">
        <f t="shared" ref="M5:M11" si="6">L5*31</f>
        <v>26350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31798</v>
      </c>
      <c r="J6" s="26" t="s">
        <v>81</v>
      </c>
      <c r="K6" s="75">
        <v>111</v>
      </c>
      <c r="L6" s="22">
        <v>850</v>
      </c>
      <c r="M6" s="36">
        <f t="shared" si="6"/>
        <v>26350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31798</v>
      </c>
      <c r="J7" s="26" t="s">
        <v>82</v>
      </c>
      <c r="K7" s="75">
        <v>111</v>
      </c>
      <c r="L7" s="22">
        <v>850</v>
      </c>
      <c r="M7" s="36">
        <f t="shared" si="6"/>
        <v>26350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7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2</v>
      </c>
      <c r="F16" s="8" t="s">
        <v>20</v>
      </c>
      <c r="G16" s="8" t="s">
        <v>4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-266552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2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68"/>
  <sheetViews>
    <sheetView workbookViewId="0">
      <selection activeCell="R19" sqref="R19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0</v>
      </c>
      <c r="B1" s="64" t="s">
        <v>49</v>
      </c>
      <c r="C1" s="64"/>
      <c r="D1" s="64"/>
      <c r="E1" s="2" t="s">
        <v>48</v>
      </c>
      <c r="F1" s="38" t="s">
        <v>3</v>
      </c>
      <c r="G1" s="38" t="s">
        <v>47</v>
      </c>
      <c r="I1" s="30">
        <f>SUM(I2:I11)</f>
        <v>230911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30374</v>
      </c>
      <c r="J4" s="26" t="s">
        <v>79</v>
      </c>
      <c r="K4" s="75">
        <v>111</v>
      </c>
      <c r="L4" s="22">
        <v>900</v>
      </c>
      <c r="M4" s="36">
        <f>L4*30</f>
        <v>27000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28641</v>
      </c>
      <c r="J5" s="27" t="s">
        <v>80</v>
      </c>
      <c r="K5" s="75">
        <v>111</v>
      </c>
      <c r="L5" s="22">
        <v>850</v>
      </c>
      <c r="M5" s="36">
        <f t="shared" ref="M5:M11" si="6">L5*30</f>
        <v>25500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30948</v>
      </c>
      <c r="J6" s="26" t="s">
        <v>81</v>
      </c>
      <c r="K6" s="75">
        <v>111</v>
      </c>
      <c r="L6" s="22">
        <v>850</v>
      </c>
      <c r="M6" s="36">
        <f t="shared" si="6"/>
        <v>25500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30948</v>
      </c>
      <c r="J7" s="26" t="s">
        <v>82</v>
      </c>
      <c r="K7" s="75">
        <v>111</v>
      </c>
      <c r="L7" s="22">
        <v>850</v>
      </c>
      <c r="M7" s="36">
        <f t="shared" si="6"/>
        <v>25500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7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46</v>
      </c>
      <c r="F16" s="8" t="s">
        <v>45</v>
      </c>
      <c r="G16" s="8" t="s">
        <v>4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44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-263102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3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0</v>
      </c>
      <c r="B1" s="64" t="s">
        <v>1</v>
      </c>
      <c r="C1" s="64"/>
      <c r="D1" s="64"/>
      <c r="E1" s="2" t="s">
        <v>52</v>
      </c>
      <c r="F1" s="38" t="s">
        <v>3</v>
      </c>
      <c r="G1" s="38" t="s">
        <v>50</v>
      </c>
      <c r="I1" s="30">
        <f>SUM(I2:I11)</f>
        <v>234361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8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31274</v>
      </c>
      <c r="J4" s="26" t="s">
        <v>79</v>
      </c>
      <c r="K4" s="75">
        <v>111</v>
      </c>
      <c r="L4" s="22">
        <v>900</v>
      </c>
      <c r="M4" s="36">
        <f>L4*31</f>
        <v>27900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29491</v>
      </c>
      <c r="J5" s="27" t="s">
        <v>80</v>
      </c>
      <c r="K5" s="75">
        <v>111</v>
      </c>
      <c r="L5" s="22">
        <v>850</v>
      </c>
      <c r="M5" s="36">
        <f t="shared" ref="M5:M11" si="6">L5*31</f>
        <v>26350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31798</v>
      </c>
      <c r="J6" s="26" t="s">
        <v>81</v>
      </c>
      <c r="K6" s="75">
        <v>111</v>
      </c>
      <c r="L6" s="22">
        <v>850</v>
      </c>
      <c r="M6" s="36">
        <f t="shared" si="6"/>
        <v>26350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31798</v>
      </c>
      <c r="J7" s="26" t="s">
        <v>82</v>
      </c>
      <c r="K7" s="75">
        <v>111</v>
      </c>
      <c r="L7" s="22">
        <v>850</v>
      </c>
      <c r="M7" s="36">
        <f t="shared" si="6"/>
        <v>26350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7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51</v>
      </c>
      <c r="F16" s="8" t="s">
        <v>20</v>
      </c>
      <c r="G16" s="8" t="s">
        <v>50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-266552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4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0</v>
      </c>
      <c r="B1" s="64" t="s">
        <v>1</v>
      </c>
      <c r="C1" s="64"/>
      <c r="D1" s="64"/>
      <c r="E1" s="2" t="s">
        <v>2</v>
      </c>
      <c r="F1" s="38" t="s">
        <v>3</v>
      </c>
      <c r="G1" s="38" t="s">
        <v>4</v>
      </c>
      <c r="I1" s="30">
        <f>SUM(I2:I11)</f>
        <v>230911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30374</v>
      </c>
      <c r="J4" s="26" t="s">
        <v>79</v>
      </c>
      <c r="K4" s="75">
        <v>111</v>
      </c>
      <c r="L4" s="22">
        <v>900</v>
      </c>
      <c r="M4" s="36">
        <f>L4*30</f>
        <v>27000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28641</v>
      </c>
      <c r="J5" s="27" t="s">
        <v>80</v>
      </c>
      <c r="K5" s="75">
        <v>111</v>
      </c>
      <c r="L5" s="22">
        <v>850</v>
      </c>
      <c r="M5" s="36">
        <f t="shared" ref="M5:M10" si="6">L5*30</f>
        <v>25500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30948</v>
      </c>
      <c r="J6" s="26" t="s">
        <v>81</v>
      </c>
      <c r="K6" s="75">
        <v>111</v>
      </c>
      <c r="L6" s="22">
        <v>850</v>
      </c>
      <c r="M6" s="36">
        <f t="shared" si="6"/>
        <v>25500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30948</v>
      </c>
      <c r="J7" s="26" t="s">
        <v>82</v>
      </c>
      <c r="K7" s="75">
        <v>111</v>
      </c>
      <c r="L7" s="22">
        <v>850</v>
      </c>
      <c r="M7" s="36">
        <f t="shared" si="6"/>
        <v>25500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7"/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2</v>
      </c>
      <c r="F16" s="8" t="s">
        <v>20</v>
      </c>
      <c r="G16" s="8" t="s">
        <v>4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-263102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5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0</v>
      </c>
      <c r="B1" s="64" t="s">
        <v>1</v>
      </c>
      <c r="C1" s="64"/>
      <c r="D1" s="64"/>
      <c r="E1" s="2" t="s">
        <v>2</v>
      </c>
      <c r="F1" s="38" t="s">
        <v>3</v>
      </c>
      <c r="G1" s="38" t="s">
        <v>4</v>
      </c>
      <c r="I1" s="30">
        <f>SUM(I2:I11)</f>
        <v>234361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31274</v>
      </c>
      <c r="J4" s="26" t="s">
        <v>79</v>
      </c>
      <c r="K4" s="75">
        <v>111</v>
      </c>
      <c r="L4" s="22">
        <v>900</v>
      </c>
      <c r="M4" s="36">
        <f>L4*31</f>
        <v>27900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29491</v>
      </c>
      <c r="J5" s="27" t="s">
        <v>80</v>
      </c>
      <c r="K5" s="75">
        <v>111</v>
      </c>
      <c r="L5" s="22">
        <v>850</v>
      </c>
      <c r="M5" s="36">
        <f t="shared" ref="M5:M11" si="6">L5*31</f>
        <v>26350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31798</v>
      </c>
      <c r="J6" s="26" t="s">
        <v>81</v>
      </c>
      <c r="K6" s="75">
        <v>111</v>
      </c>
      <c r="L6" s="22">
        <v>850</v>
      </c>
      <c r="M6" s="36">
        <f t="shared" si="6"/>
        <v>26350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31798</v>
      </c>
      <c r="J7" s="26" t="s">
        <v>82</v>
      </c>
      <c r="K7" s="75">
        <v>111</v>
      </c>
      <c r="L7" s="22">
        <v>850</v>
      </c>
      <c r="M7" s="36">
        <f t="shared" si="6"/>
        <v>26350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7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/>
      <c r="W11" s="21"/>
      <c r="X11" s="21"/>
      <c r="Y11" s="21"/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2</v>
      </c>
      <c r="F16" s="8" t="s">
        <v>20</v>
      </c>
      <c r="G16" s="8" t="s">
        <v>4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-266552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6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0</v>
      </c>
      <c r="B1" s="64" t="s">
        <v>1</v>
      </c>
      <c r="C1" s="64"/>
      <c r="D1" s="64"/>
      <c r="E1" s="2" t="s">
        <v>53</v>
      </c>
      <c r="F1" s="38" t="s">
        <v>3</v>
      </c>
      <c r="G1" s="38" t="s">
        <v>54</v>
      </c>
      <c r="I1" s="30">
        <f>SUM(I2:I11)</f>
        <v>234361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31274</v>
      </c>
      <c r="J4" s="26" t="s">
        <v>79</v>
      </c>
      <c r="K4" s="75">
        <v>111</v>
      </c>
      <c r="L4" s="22">
        <v>900</v>
      </c>
      <c r="M4" s="36">
        <f>L4*31</f>
        <v>27900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29491</v>
      </c>
      <c r="J5" s="27" t="s">
        <v>80</v>
      </c>
      <c r="K5" s="75">
        <v>111</v>
      </c>
      <c r="L5" s="22">
        <v>850</v>
      </c>
      <c r="M5" s="36">
        <f t="shared" ref="M5:M11" si="6">L5*31</f>
        <v>26350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31798</v>
      </c>
      <c r="J6" s="26" t="s">
        <v>81</v>
      </c>
      <c r="K6" s="75">
        <v>111</v>
      </c>
      <c r="L6" s="22">
        <v>850</v>
      </c>
      <c r="M6" s="36">
        <f t="shared" si="6"/>
        <v>26350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31798</v>
      </c>
      <c r="J7" s="26" t="s">
        <v>82</v>
      </c>
      <c r="K7" s="75">
        <v>111</v>
      </c>
      <c r="L7" s="22">
        <v>850</v>
      </c>
      <c r="M7" s="36">
        <f t="shared" si="6"/>
        <v>26350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6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53</v>
      </c>
      <c r="F16" s="8" t="s">
        <v>20</v>
      </c>
      <c r="G16" s="8" t="s">
        <v>4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-266552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7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68"/>
  <sheetViews>
    <sheetView workbookViewId="0">
      <selection activeCell="K1" sqref="K1:K11"/>
    </sheetView>
  </sheetViews>
  <sheetFormatPr defaultRowHeight="17" x14ac:dyDescent="0.4"/>
  <cols>
    <col min="1" max="1" width="10.6328125" customWidth="1"/>
    <col min="4" max="4" width="23.90625" customWidth="1"/>
    <col min="5" max="5" width="11.6328125" customWidth="1"/>
    <col min="6" max="6" width="10.6328125" customWidth="1"/>
    <col min="7" max="7" width="11.6328125" customWidth="1"/>
    <col min="8" max="8" width="1.6328125" customWidth="1"/>
    <col min="31" max="31" width="42.6328125" style="3" customWidth="1"/>
  </cols>
  <sheetData>
    <row r="1" spans="1:31" x14ac:dyDescent="0.4">
      <c r="A1" s="2" t="s">
        <v>0</v>
      </c>
      <c r="B1" s="64" t="s">
        <v>1</v>
      </c>
      <c r="C1" s="64"/>
      <c r="D1" s="64"/>
      <c r="E1" s="2" t="s">
        <v>2</v>
      </c>
      <c r="F1" s="38" t="s">
        <v>3</v>
      </c>
      <c r="G1" s="38" t="s">
        <v>4</v>
      </c>
      <c r="I1" s="30">
        <f>SUM(I2:I11)</f>
        <v>230911</v>
      </c>
      <c r="J1" s="17" t="s">
        <v>76</v>
      </c>
      <c r="K1" s="17" t="s">
        <v>118</v>
      </c>
      <c r="L1" s="17" t="s">
        <v>96</v>
      </c>
      <c r="M1" s="35" t="s">
        <v>86</v>
      </c>
      <c r="N1" s="17" t="s">
        <v>87</v>
      </c>
      <c r="O1" s="17" t="s">
        <v>88</v>
      </c>
      <c r="P1" s="17" t="s">
        <v>97</v>
      </c>
      <c r="Q1" s="17" t="s">
        <v>98</v>
      </c>
      <c r="R1" s="17" t="s">
        <v>89</v>
      </c>
      <c r="S1" s="17" t="s">
        <v>99</v>
      </c>
      <c r="T1" s="35" t="s">
        <v>100</v>
      </c>
      <c r="U1" s="17" t="s">
        <v>90</v>
      </c>
      <c r="V1" s="17" t="s">
        <v>92</v>
      </c>
      <c r="W1" s="17" t="s">
        <v>93</v>
      </c>
      <c r="X1" s="17" t="s">
        <v>91</v>
      </c>
      <c r="Y1" s="17" t="s">
        <v>94</v>
      </c>
      <c r="Z1" s="17" t="s">
        <v>110</v>
      </c>
      <c r="AA1" s="25" t="s">
        <v>97</v>
      </c>
      <c r="AB1" s="25" t="s">
        <v>98</v>
      </c>
      <c r="AC1" s="25" t="s">
        <v>95</v>
      </c>
      <c r="AD1" s="19"/>
      <c r="AE1" s="4" t="s">
        <v>39</v>
      </c>
    </row>
    <row r="2" spans="1:31" x14ac:dyDescent="0.4">
      <c r="A2" s="5"/>
      <c r="B2" s="61" t="s">
        <v>69</v>
      </c>
      <c r="C2" s="61"/>
      <c r="D2" s="61"/>
      <c r="E2" s="1"/>
      <c r="F2" s="39">
        <f t="shared" ref="F2:F15" si="0">E2*0.05</f>
        <v>0</v>
      </c>
      <c r="G2" s="39">
        <f t="shared" ref="G2:G15" si="1">SUM(E2:F2)</f>
        <v>0</v>
      </c>
      <c r="I2" s="24">
        <f>M2+N2+O2+P2+Q2+R2+T2</f>
        <v>50000</v>
      </c>
      <c r="J2" s="26" t="s">
        <v>77</v>
      </c>
      <c r="K2" s="75">
        <f>L2/8</f>
        <v>201.61290322580646</v>
      </c>
      <c r="L2" s="22">
        <f>M2/31</f>
        <v>1612.9032258064517</v>
      </c>
      <c r="M2" s="36">
        <v>50000</v>
      </c>
      <c r="N2" s="21">
        <v>0</v>
      </c>
      <c r="O2" s="21">
        <v>0</v>
      </c>
      <c r="P2" s="21">
        <v>0</v>
      </c>
      <c r="Q2" s="21">
        <v>0</v>
      </c>
      <c r="R2" s="21">
        <v>0</v>
      </c>
      <c r="S2" s="23">
        <v>0</v>
      </c>
      <c r="T2" s="37">
        <v>0</v>
      </c>
      <c r="U2" s="46"/>
      <c r="V2" s="21">
        <v>0</v>
      </c>
      <c r="W2" s="21">
        <v>0</v>
      </c>
      <c r="X2" s="21">
        <v>0</v>
      </c>
      <c r="Y2" s="21">
        <v>0</v>
      </c>
      <c r="Z2" s="46"/>
      <c r="AA2" s="21">
        <v>1755</v>
      </c>
      <c r="AB2" s="21">
        <v>0</v>
      </c>
      <c r="AC2" s="21">
        <v>1648</v>
      </c>
      <c r="AD2" s="21"/>
      <c r="AE2" s="3" t="s">
        <v>7</v>
      </c>
    </row>
    <row r="3" spans="1:31" x14ac:dyDescent="0.4">
      <c r="A3" s="5"/>
      <c r="B3" s="61" t="s">
        <v>71</v>
      </c>
      <c r="C3" s="61"/>
      <c r="D3" s="61"/>
      <c r="E3" s="1"/>
      <c r="F3" s="39">
        <f t="shared" si="0"/>
        <v>0</v>
      </c>
      <c r="G3" s="39">
        <f t="shared" si="1"/>
        <v>0</v>
      </c>
      <c r="I3" s="24">
        <f t="shared" ref="I3:I11" si="2">M3+N3+O3+P3+Q3+R3+T3</f>
        <v>60000</v>
      </c>
      <c r="J3" s="26" t="s">
        <v>78</v>
      </c>
      <c r="K3" s="75">
        <f t="shared" ref="K3:K11" si="3">L3/8</f>
        <v>241.93548387096774</v>
      </c>
      <c r="L3" s="22">
        <f t="shared" ref="L3" si="4">M3/31</f>
        <v>1935.483870967742</v>
      </c>
      <c r="M3" s="36">
        <v>60000</v>
      </c>
      <c r="N3" s="21">
        <v>0</v>
      </c>
      <c r="O3" s="21">
        <v>0</v>
      </c>
      <c r="P3" s="21">
        <v>0</v>
      </c>
      <c r="Q3" s="21">
        <v>0</v>
      </c>
      <c r="R3" s="21">
        <v>0</v>
      </c>
      <c r="S3" s="23">
        <v>0</v>
      </c>
      <c r="T3" s="37">
        <v>0</v>
      </c>
      <c r="U3" s="65"/>
      <c r="V3" s="21">
        <v>0</v>
      </c>
      <c r="W3" s="21">
        <v>0</v>
      </c>
      <c r="X3" s="21">
        <v>0</v>
      </c>
      <c r="Y3" s="21">
        <v>0</v>
      </c>
      <c r="Z3" s="47"/>
      <c r="AA3" s="21">
        <v>2926</v>
      </c>
      <c r="AB3" s="21">
        <v>5005</v>
      </c>
      <c r="AC3" s="21">
        <v>0</v>
      </c>
      <c r="AD3" s="21"/>
      <c r="AE3" s="3" t="s">
        <v>11</v>
      </c>
    </row>
    <row r="4" spans="1:31" x14ac:dyDescent="0.4">
      <c r="A4" s="5"/>
      <c r="B4" s="61" t="s">
        <v>67</v>
      </c>
      <c r="C4" s="61"/>
      <c r="D4" s="61"/>
      <c r="E4" s="1"/>
      <c r="F4" s="39">
        <f t="shared" si="0"/>
        <v>0</v>
      </c>
      <c r="G4" s="39">
        <f t="shared" si="1"/>
        <v>0</v>
      </c>
      <c r="I4" s="24">
        <f t="shared" si="2"/>
        <v>30374</v>
      </c>
      <c r="J4" s="26" t="s">
        <v>79</v>
      </c>
      <c r="K4" s="75">
        <v>111</v>
      </c>
      <c r="L4" s="22">
        <v>900</v>
      </c>
      <c r="M4" s="36">
        <f>L4*30</f>
        <v>27000</v>
      </c>
      <c r="N4" s="21">
        <v>2000</v>
      </c>
      <c r="O4" s="21">
        <v>1800</v>
      </c>
      <c r="P4" s="21">
        <v>-426</v>
      </c>
      <c r="Q4" s="21">
        <v>0</v>
      </c>
      <c r="R4" s="21">
        <v>0</v>
      </c>
      <c r="S4" s="23">
        <v>0</v>
      </c>
      <c r="T4" s="36">
        <f t="shared" ref="T4:T11" si="5">((K4*2*1.33)+(K4*6*1.66))*S4</f>
        <v>0</v>
      </c>
      <c r="U4" s="65"/>
      <c r="V4" s="21">
        <v>0</v>
      </c>
      <c r="W4" s="21">
        <v>0</v>
      </c>
      <c r="X4" s="21">
        <v>0</v>
      </c>
      <c r="Y4" s="21">
        <v>0</v>
      </c>
      <c r="Z4" s="47"/>
      <c r="AA4" s="21">
        <v>1755</v>
      </c>
      <c r="AB4" s="21">
        <v>0</v>
      </c>
      <c r="AC4" s="21">
        <v>1648</v>
      </c>
      <c r="AD4" s="21"/>
      <c r="AE4" s="3" t="s">
        <v>10</v>
      </c>
    </row>
    <row r="5" spans="1:31" x14ac:dyDescent="0.4">
      <c r="A5" s="5"/>
      <c r="B5" s="61" t="s">
        <v>68</v>
      </c>
      <c r="C5" s="61"/>
      <c r="D5" s="61"/>
      <c r="E5" s="1"/>
      <c r="F5" s="39">
        <f t="shared" si="0"/>
        <v>0</v>
      </c>
      <c r="G5" s="39">
        <f t="shared" si="1"/>
        <v>0</v>
      </c>
      <c r="I5" s="24">
        <f t="shared" si="2"/>
        <v>28641</v>
      </c>
      <c r="J5" s="27" t="s">
        <v>80</v>
      </c>
      <c r="K5" s="75">
        <v>111</v>
      </c>
      <c r="L5" s="22">
        <v>850</v>
      </c>
      <c r="M5" s="36">
        <f t="shared" ref="M5:M11" si="6">L5*30</f>
        <v>25500</v>
      </c>
      <c r="N5" s="21">
        <v>2000</v>
      </c>
      <c r="O5" s="21">
        <v>1800</v>
      </c>
      <c r="P5" s="21">
        <v>0</v>
      </c>
      <c r="Q5" s="21">
        <v>-659</v>
      </c>
      <c r="R5" s="21">
        <v>0</v>
      </c>
      <c r="S5" s="23">
        <v>0</v>
      </c>
      <c r="T5" s="36">
        <f t="shared" si="5"/>
        <v>0</v>
      </c>
      <c r="U5" s="65"/>
      <c r="V5" s="21">
        <v>0</v>
      </c>
      <c r="W5" s="21">
        <v>0</v>
      </c>
      <c r="X5" s="21">
        <v>0</v>
      </c>
      <c r="Y5" s="21">
        <v>0</v>
      </c>
      <c r="Z5" s="47"/>
      <c r="AA5" s="21">
        <v>0</v>
      </c>
      <c r="AB5" s="21">
        <v>3000</v>
      </c>
      <c r="AC5" s="21">
        <v>1648</v>
      </c>
      <c r="AD5" s="21"/>
      <c r="AE5" s="3" t="s">
        <v>9</v>
      </c>
    </row>
    <row r="6" spans="1:31" x14ac:dyDescent="0.4">
      <c r="A6" s="5"/>
      <c r="B6" s="61" t="s">
        <v>111</v>
      </c>
      <c r="C6" s="61"/>
      <c r="D6" s="61"/>
      <c r="E6" s="1"/>
      <c r="F6" s="39">
        <f t="shared" si="0"/>
        <v>0</v>
      </c>
      <c r="G6" s="39">
        <f t="shared" si="1"/>
        <v>0</v>
      </c>
      <c r="I6" s="24">
        <f t="shared" si="2"/>
        <v>30948</v>
      </c>
      <c r="J6" s="26" t="s">
        <v>81</v>
      </c>
      <c r="K6" s="75">
        <v>111</v>
      </c>
      <c r="L6" s="22">
        <v>850</v>
      </c>
      <c r="M6" s="36">
        <f t="shared" si="6"/>
        <v>25500</v>
      </c>
      <c r="N6" s="21">
        <v>2000</v>
      </c>
      <c r="O6" s="21">
        <v>1800</v>
      </c>
      <c r="P6" s="21">
        <v>0</v>
      </c>
      <c r="Q6" s="21">
        <v>1648</v>
      </c>
      <c r="R6" s="21">
        <v>0</v>
      </c>
      <c r="S6" s="23">
        <v>0</v>
      </c>
      <c r="T6" s="36">
        <f t="shared" si="5"/>
        <v>0</v>
      </c>
      <c r="U6" s="65"/>
      <c r="V6" s="21">
        <v>0</v>
      </c>
      <c r="W6" s="21">
        <v>0</v>
      </c>
      <c r="X6" s="21">
        <v>0</v>
      </c>
      <c r="Y6" s="21">
        <v>0</v>
      </c>
      <c r="Z6" s="47"/>
      <c r="AA6" s="21">
        <v>0</v>
      </c>
      <c r="AB6" s="21">
        <v>0</v>
      </c>
      <c r="AC6" s="21">
        <v>0</v>
      </c>
      <c r="AD6" s="21"/>
      <c r="AE6" s="3" t="s">
        <v>65</v>
      </c>
    </row>
    <row r="7" spans="1:31" x14ac:dyDescent="0.4">
      <c r="A7" s="5"/>
      <c r="B7" s="61" t="s">
        <v>112</v>
      </c>
      <c r="C7" s="61"/>
      <c r="D7" s="61"/>
      <c r="E7" s="1"/>
      <c r="F7" s="39">
        <f t="shared" si="0"/>
        <v>0</v>
      </c>
      <c r="G7" s="39">
        <f t="shared" si="1"/>
        <v>0</v>
      </c>
      <c r="I7" s="24">
        <f t="shared" si="2"/>
        <v>30948</v>
      </c>
      <c r="J7" s="26" t="s">
        <v>82</v>
      </c>
      <c r="K7" s="75">
        <v>111</v>
      </c>
      <c r="L7" s="22">
        <v>850</v>
      </c>
      <c r="M7" s="36">
        <f t="shared" si="6"/>
        <v>25500</v>
      </c>
      <c r="N7" s="21">
        <v>2000</v>
      </c>
      <c r="O7" s="21">
        <v>1800</v>
      </c>
      <c r="P7" s="21">
        <v>0</v>
      </c>
      <c r="Q7" s="21">
        <v>1648</v>
      </c>
      <c r="R7" s="21">
        <v>0</v>
      </c>
      <c r="S7" s="23">
        <v>0</v>
      </c>
      <c r="T7" s="36">
        <f t="shared" si="5"/>
        <v>0</v>
      </c>
      <c r="U7" s="65"/>
      <c r="V7" s="21">
        <v>0</v>
      </c>
      <c r="W7" s="21">
        <v>0</v>
      </c>
      <c r="X7" s="21">
        <v>0</v>
      </c>
      <c r="Y7" s="21">
        <v>0</v>
      </c>
      <c r="Z7" s="47"/>
      <c r="AA7" s="21">
        <v>0</v>
      </c>
      <c r="AB7" s="21">
        <v>0</v>
      </c>
      <c r="AC7" s="21">
        <v>0</v>
      </c>
      <c r="AD7" s="21"/>
      <c r="AE7" s="3" t="s">
        <v>70</v>
      </c>
    </row>
    <row r="8" spans="1:31" x14ac:dyDescent="0.4">
      <c r="A8" s="5"/>
      <c r="B8" s="61" t="s">
        <v>113</v>
      </c>
      <c r="C8" s="61"/>
      <c r="D8" s="61"/>
      <c r="E8" s="1"/>
      <c r="F8" s="39">
        <f t="shared" si="0"/>
        <v>0</v>
      </c>
      <c r="G8" s="39">
        <f t="shared" si="1"/>
        <v>0</v>
      </c>
      <c r="I8" s="24">
        <f t="shared" si="2"/>
        <v>0</v>
      </c>
      <c r="J8" s="26" t="s">
        <v>84</v>
      </c>
      <c r="K8" s="75">
        <v>111</v>
      </c>
      <c r="L8" s="21">
        <v>0</v>
      </c>
      <c r="M8" s="36">
        <f t="shared" si="6"/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3">
        <v>0</v>
      </c>
      <c r="T8" s="36">
        <f t="shared" si="5"/>
        <v>0</v>
      </c>
      <c r="U8" s="65"/>
      <c r="V8" s="21">
        <v>0</v>
      </c>
      <c r="W8" s="21">
        <v>0</v>
      </c>
      <c r="X8" s="21">
        <v>0</v>
      </c>
      <c r="Y8" s="21">
        <v>0</v>
      </c>
      <c r="Z8" s="47"/>
      <c r="AA8" s="21">
        <v>1755</v>
      </c>
      <c r="AB8" s="21">
        <v>3000</v>
      </c>
      <c r="AC8" s="21">
        <v>1648</v>
      </c>
      <c r="AD8" s="21"/>
      <c r="AE8" s="3" t="s">
        <v>72</v>
      </c>
    </row>
    <row r="9" spans="1:31" x14ac:dyDescent="0.4">
      <c r="A9" s="5"/>
      <c r="B9" s="61" t="s">
        <v>116</v>
      </c>
      <c r="C9" s="61"/>
      <c r="D9" s="61"/>
      <c r="E9" s="1"/>
      <c r="F9" s="39">
        <f t="shared" si="0"/>
        <v>0</v>
      </c>
      <c r="G9" s="39">
        <f t="shared" si="1"/>
        <v>0</v>
      </c>
      <c r="I9" s="24">
        <f t="shared" si="2"/>
        <v>0</v>
      </c>
      <c r="J9" s="26" t="s">
        <v>85</v>
      </c>
      <c r="K9" s="75">
        <v>111</v>
      </c>
      <c r="L9" s="21">
        <v>0</v>
      </c>
      <c r="M9" s="36">
        <f t="shared" si="6"/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3">
        <v>0</v>
      </c>
      <c r="T9" s="36">
        <f t="shared" si="5"/>
        <v>0</v>
      </c>
      <c r="U9" s="65"/>
      <c r="V9" s="21">
        <v>0</v>
      </c>
      <c r="W9" s="21">
        <v>0</v>
      </c>
      <c r="X9" s="21">
        <v>0</v>
      </c>
      <c r="Y9" s="21">
        <v>0</v>
      </c>
      <c r="Z9" s="47"/>
      <c r="AA9" s="21">
        <v>0</v>
      </c>
      <c r="AB9" s="21">
        <v>0</v>
      </c>
      <c r="AC9" s="21">
        <v>0</v>
      </c>
      <c r="AD9" s="21"/>
      <c r="AE9" s="3" t="s">
        <v>8</v>
      </c>
    </row>
    <row r="10" spans="1:31" x14ac:dyDescent="0.4">
      <c r="A10" s="1"/>
      <c r="B10" s="61"/>
      <c r="C10" s="61"/>
      <c r="D10" s="61"/>
      <c r="E10" s="1"/>
      <c r="F10" s="39">
        <f t="shared" si="0"/>
        <v>0</v>
      </c>
      <c r="G10" s="39">
        <f t="shared" si="1"/>
        <v>0</v>
      </c>
      <c r="I10" s="24">
        <f t="shared" si="2"/>
        <v>0</v>
      </c>
      <c r="J10" s="26" t="s">
        <v>83</v>
      </c>
      <c r="K10" s="75">
        <v>111</v>
      </c>
      <c r="L10" s="21">
        <v>0</v>
      </c>
      <c r="M10" s="36">
        <f t="shared" si="6"/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3">
        <v>0</v>
      </c>
      <c r="T10" s="36">
        <f t="shared" si="5"/>
        <v>0</v>
      </c>
      <c r="U10" s="65"/>
      <c r="V10" s="21">
        <v>0</v>
      </c>
      <c r="W10" s="21">
        <v>0</v>
      </c>
      <c r="X10" s="21">
        <v>0</v>
      </c>
      <c r="Y10" s="21">
        <v>0</v>
      </c>
      <c r="Z10" s="47"/>
      <c r="AA10" s="21">
        <v>0</v>
      </c>
      <c r="AB10" s="21">
        <v>0</v>
      </c>
      <c r="AC10" s="21">
        <v>0</v>
      </c>
      <c r="AD10" s="21"/>
      <c r="AE10" s="3" t="s">
        <v>17</v>
      </c>
    </row>
    <row r="11" spans="1:31" x14ac:dyDescent="0.4">
      <c r="A11" s="1"/>
      <c r="B11" s="61"/>
      <c r="C11" s="61"/>
      <c r="D11" s="61"/>
      <c r="E11" s="1"/>
      <c r="F11" s="39">
        <f t="shared" si="0"/>
        <v>0</v>
      </c>
      <c r="G11" s="39">
        <f t="shared" si="1"/>
        <v>0</v>
      </c>
      <c r="I11" s="24">
        <f t="shared" si="2"/>
        <v>0</v>
      </c>
      <c r="J11" s="26" t="s">
        <v>109</v>
      </c>
      <c r="K11" s="75">
        <v>111</v>
      </c>
      <c r="L11" s="21">
        <v>0</v>
      </c>
      <c r="M11" s="36">
        <f t="shared" si="6"/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36">
        <f t="shared" si="5"/>
        <v>0</v>
      </c>
      <c r="U11" s="66"/>
      <c r="V11" s="21">
        <v>0</v>
      </c>
      <c r="W11" s="21">
        <v>0</v>
      </c>
      <c r="X11" s="21">
        <v>0</v>
      </c>
      <c r="Y11" s="21">
        <v>0</v>
      </c>
      <c r="Z11" s="48"/>
      <c r="AA11" s="21">
        <v>1755</v>
      </c>
      <c r="AB11" s="21">
        <v>3000</v>
      </c>
      <c r="AC11" s="21">
        <v>1648</v>
      </c>
      <c r="AD11" s="21"/>
      <c r="AE11" s="3" t="s">
        <v>12</v>
      </c>
    </row>
    <row r="12" spans="1:31" x14ac:dyDescent="0.4">
      <c r="A12" s="1"/>
      <c r="B12" s="61"/>
      <c r="C12" s="61"/>
      <c r="D12" s="61"/>
      <c r="E12" s="1"/>
      <c r="F12" s="39">
        <f t="shared" si="0"/>
        <v>0</v>
      </c>
      <c r="G12" s="39">
        <f t="shared" si="1"/>
        <v>0</v>
      </c>
      <c r="I12" s="29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" t="s">
        <v>13</v>
      </c>
    </row>
    <row r="13" spans="1:31" x14ac:dyDescent="0.4">
      <c r="A13" s="1"/>
      <c r="B13" s="61"/>
      <c r="C13" s="61"/>
      <c r="D13" s="61"/>
      <c r="E13" s="1"/>
      <c r="F13" s="39">
        <f t="shared" si="0"/>
        <v>0</v>
      </c>
      <c r="G13" s="39">
        <f t="shared" si="1"/>
        <v>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3" t="s">
        <v>64</v>
      </c>
    </row>
    <row r="14" spans="1:31" x14ac:dyDescent="0.4">
      <c r="A14" s="1"/>
      <c r="B14" s="61"/>
      <c r="C14" s="61"/>
      <c r="D14" s="61"/>
      <c r="E14" s="1"/>
      <c r="F14" s="39">
        <f t="shared" si="0"/>
        <v>0</v>
      </c>
      <c r="G14" s="39">
        <f t="shared" si="1"/>
        <v>0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3" t="s">
        <v>14</v>
      </c>
    </row>
    <row r="15" spans="1:31" x14ac:dyDescent="0.4">
      <c r="A15" s="1"/>
      <c r="B15" s="61"/>
      <c r="C15" s="61"/>
      <c r="D15" s="61"/>
      <c r="E15" s="1"/>
      <c r="F15" s="39">
        <f t="shared" si="0"/>
        <v>0</v>
      </c>
      <c r="G15" s="39">
        <f t="shared" si="1"/>
        <v>0</v>
      </c>
      <c r="I15" s="29"/>
      <c r="J15" s="29"/>
      <c r="K15" s="29"/>
      <c r="L15" s="29"/>
      <c r="M15" s="28" t="s">
        <v>106</v>
      </c>
      <c r="N15" s="20">
        <f>SUM(N16:N22)</f>
        <v>32191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" t="s">
        <v>15</v>
      </c>
    </row>
    <row r="16" spans="1:31" x14ac:dyDescent="0.4">
      <c r="A16" s="6"/>
      <c r="B16" s="62"/>
      <c r="C16" s="62"/>
      <c r="D16" s="62"/>
      <c r="E16" s="7" t="s">
        <v>2</v>
      </c>
      <c r="F16" s="8" t="s">
        <v>20</v>
      </c>
      <c r="G16" s="8" t="s">
        <v>55</v>
      </c>
      <c r="I16" s="29"/>
      <c r="J16" s="29"/>
      <c r="K16" s="29"/>
      <c r="L16" s="29"/>
      <c r="M16" s="21" t="s">
        <v>97</v>
      </c>
      <c r="N16" s="21">
        <f>SUM(AA2:AA11)</f>
        <v>9946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3" t="s">
        <v>16</v>
      </c>
    </row>
    <row r="17" spans="1:31" x14ac:dyDescent="0.4">
      <c r="A17" s="5"/>
      <c r="B17" s="61"/>
      <c r="C17" s="61"/>
      <c r="D17" s="61"/>
      <c r="E17" s="1"/>
      <c r="F17" s="39"/>
      <c r="G17" s="39">
        <f t="shared" ref="G17:G21" si="7">SUM(E17:F17)</f>
        <v>0</v>
      </c>
      <c r="I17" s="29"/>
      <c r="J17" s="29"/>
      <c r="K17" s="29"/>
      <c r="L17" s="29"/>
      <c r="M17" s="21" t="s">
        <v>98</v>
      </c>
      <c r="N17" s="21">
        <f>SUM(AB2:AB11)</f>
        <v>14005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" t="s">
        <v>18</v>
      </c>
    </row>
    <row r="18" spans="1:31" x14ac:dyDescent="0.4">
      <c r="A18" s="1"/>
      <c r="B18" s="61"/>
      <c r="C18" s="61"/>
      <c r="D18" s="61"/>
      <c r="E18" s="1"/>
      <c r="F18" s="39"/>
      <c r="G18" s="39">
        <f t="shared" si="7"/>
        <v>0</v>
      </c>
      <c r="I18" s="29"/>
      <c r="J18" s="29"/>
      <c r="K18" s="29"/>
      <c r="L18" s="29"/>
      <c r="M18" s="21" t="s">
        <v>102</v>
      </c>
      <c r="N18" s="21">
        <f>SUM(AC2:AC11)</f>
        <v>8240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" t="s">
        <v>63</v>
      </c>
    </row>
    <row r="19" spans="1:31" x14ac:dyDescent="0.4">
      <c r="A19" s="1"/>
      <c r="B19" s="61"/>
      <c r="C19" s="61"/>
      <c r="D19" s="61"/>
      <c r="E19" s="1"/>
      <c r="F19" s="39"/>
      <c r="G19" s="39">
        <f t="shared" si="7"/>
        <v>0</v>
      </c>
      <c r="I19" s="29"/>
      <c r="J19" s="29"/>
      <c r="K19" s="29"/>
      <c r="L19" s="29"/>
      <c r="M19" s="21" t="s">
        <v>103</v>
      </c>
      <c r="N19" s="21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3" t="s">
        <v>19</v>
      </c>
    </row>
    <row r="20" spans="1:31" x14ac:dyDescent="0.4">
      <c r="A20" s="1"/>
      <c r="B20" s="61"/>
      <c r="C20" s="61"/>
      <c r="D20" s="61"/>
      <c r="E20" s="1"/>
      <c r="F20" s="39"/>
      <c r="G20" s="39">
        <f t="shared" si="7"/>
        <v>0</v>
      </c>
      <c r="I20" s="29"/>
      <c r="J20" s="29"/>
      <c r="K20" s="29"/>
      <c r="L20" s="29"/>
      <c r="M20" s="21" t="s">
        <v>104</v>
      </c>
      <c r="N20" s="21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3" t="s">
        <v>22</v>
      </c>
    </row>
    <row r="21" spans="1:31" x14ac:dyDescent="0.4">
      <c r="A21" s="49" t="s">
        <v>6</v>
      </c>
      <c r="B21" s="51"/>
      <c r="C21" s="52"/>
      <c r="D21" s="53"/>
      <c r="E21" s="57">
        <f>SUM(E2:E20)</f>
        <v>0</v>
      </c>
      <c r="F21" s="59">
        <f>E21*0.05</f>
        <v>0</v>
      </c>
      <c r="G21" s="59">
        <f t="shared" si="7"/>
        <v>0</v>
      </c>
      <c r="I21" s="44" t="s">
        <v>108</v>
      </c>
      <c r="J21" s="45">
        <f>E21-(I1+N15)</f>
        <v>-263102</v>
      </c>
      <c r="K21" s="44"/>
      <c r="L21" s="29"/>
      <c r="M21" s="21" t="s">
        <v>105</v>
      </c>
      <c r="N21" s="21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3" t="s">
        <v>58</v>
      </c>
    </row>
    <row r="22" spans="1:31" x14ac:dyDescent="0.4">
      <c r="A22" s="50"/>
      <c r="B22" s="54"/>
      <c r="C22" s="55"/>
      <c r="D22" s="56"/>
      <c r="E22" s="58"/>
      <c r="F22" s="60"/>
      <c r="G22" s="60"/>
      <c r="I22" s="44"/>
      <c r="J22" s="44"/>
      <c r="K22" s="44"/>
      <c r="L22" s="29"/>
      <c r="M22" s="23" t="s">
        <v>107</v>
      </c>
      <c r="N22" s="2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" t="s">
        <v>61</v>
      </c>
    </row>
    <row r="23" spans="1:31" x14ac:dyDescent="0.4">
      <c r="B23" s="63"/>
      <c r="C23" s="63"/>
      <c r="D23" s="63"/>
      <c r="AE23" s="3" t="s">
        <v>23</v>
      </c>
    </row>
    <row r="24" spans="1:31" x14ac:dyDescent="0.4">
      <c r="B24" s="63"/>
      <c r="C24" s="63"/>
      <c r="D24" s="63"/>
      <c r="AE24" s="3" t="s">
        <v>24</v>
      </c>
    </row>
    <row r="25" spans="1:31" x14ac:dyDescent="0.4">
      <c r="B25" s="63"/>
      <c r="C25" s="63"/>
      <c r="D25" s="63"/>
      <c r="AE25" s="3" t="s">
        <v>25</v>
      </c>
    </row>
    <row r="26" spans="1:31" x14ac:dyDescent="0.4">
      <c r="B26" s="63"/>
      <c r="C26" s="63"/>
      <c r="D26" s="63"/>
      <c r="AE26" s="3" t="s">
        <v>60</v>
      </c>
    </row>
    <row r="27" spans="1:31" x14ac:dyDescent="0.4">
      <c r="B27" s="63"/>
      <c r="C27" s="63"/>
      <c r="D27" s="63"/>
      <c r="AE27" s="3" t="s">
        <v>26</v>
      </c>
    </row>
    <row r="28" spans="1:31" x14ac:dyDescent="0.4">
      <c r="B28" s="63"/>
      <c r="C28" s="63"/>
      <c r="D28" s="63"/>
      <c r="AE28" s="3" t="s">
        <v>27</v>
      </c>
    </row>
    <row r="29" spans="1:31" x14ac:dyDescent="0.4">
      <c r="B29" s="63"/>
      <c r="C29" s="63"/>
      <c r="D29" s="63"/>
      <c r="AE29" s="3" t="s">
        <v>28</v>
      </c>
    </row>
    <row r="30" spans="1:31" x14ac:dyDescent="0.4">
      <c r="B30" s="63"/>
      <c r="C30" s="63"/>
      <c r="D30" s="63"/>
      <c r="AE30" s="3" t="s">
        <v>29</v>
      </c>
    </row>
    <row r="31" spans="1:31" x14ac:dyDescent="0.4">
      <c r="B31" s="63"/>
      <c r="C31" s="63"/>
      <c r="D31" s="63"/>
      <c r="AE31" s="3" t="s">
        <v>30</v>
      </c>
    </row>
    <row r="32" spans="1:31" x14ac:dyDescent="0.4">
      <c r="B32" s="63"/>
      <c r="C32" s="63"/>
      <c r="D32" s="63"/>
      <c r="AE32" s="3" t="s">
        <v>31</v>
      </c>
    </row>
    <row r="33" spans="2:31" x14ac:dyDescent="0.4">
      <c r="B33" s="63"/>
      <c r="C33" s="63"/>
      <c r="D33" s="63"/>
      <c r="AE33" s="3" t="s">
        <v>32</v>
      </c>
    </row>
    <row r="34" spans="2:31" x14ac:dyDescent="0.4">
      <c r="B34" s="63"/>
      <c r="C34" s="63"/>
      <c r="D34" s="63"/>
      <c r="AE34" s="3" t="s">
        <v>33</v>
      </c>
    </row>
    <row r="35" spans="2:31" x14ac:dyDescent="0.4">
      <c r="B35" s="63"/>
      <c r="C35" s="63"/>
      <c r="D35" s="63"/>
      <c r="AE35" s="3" t="s">
        <v>34</v>
      </c>
    </row>
    <row r="36" spans="2:31" x14ac:dyDescent="0.4">
      <c r="B36" s="63"/>
      <c r="C36" s="63"/>
      <c r="D36" s="63"/>
      <c r="AE36" s="3" t="s">
        <v>35</v>
      </c>
    </row>
    <row r="37" spans="2:31" x14ac:dyDescent="0.4">
      <c r="B37" s="63"/>
      <c r="C37" s="63"/>
      <c r="D37" s="63"/>
      <c r="AE37" s="3" t="s">
        <v>117</v>
      </c>
    </row>
    <row r="38" spans="2:31" x14ac:dyDescent="0.4">
      <c r="B38" s="63"/>
      <c r="C38" s="63"/>
      <c r="D38" s="63"/>
      <c r="AE38" s="3" t="s">
        <v>73</v>
      </c>
    </row>
    <row r="39" spans="2:31" x14ac:dyDescent="0.4">
      <c r="B39" s="63"/>
      <c r="C39" s="63"/>
      <c r="D39" s="63"/>
      <c r="AE39" s="3" t="s">
        <v>74</v>
      </c>
    </row>
    <row r="40" spans="2:31" x14ac:dyDescent="0.4">
      <c r="B40" s="63"/>
      <c r="C40" s="63"/>
      <c r="D40" s="63"/>
      <c r="AE40" s="3" t="s">
        <v>75</v>
      </c>
    </row>
    <row r="41" spans="2:31" x14ac:dyDescent="0.4">
      <c r="B41" s="63"/>
      <c r="C41" s="63"/>
      <c r="D41" s="63"/>
    </row>
    <row r="42" spans="2:31" x14ac:dyDescent="0.4">
      <c r="B42" s="63"/>
      <c r="C42" s="63"/>
      <c r="D42" s="63"/>
    </row>
    <row r="43" spans="2:31" x14ac:dyDescent="0.4">
      <c r="B43" s="63"/>
      <c r="C43" s="63"/>
      <c r="D43" s="63"/>
    </row>
    <row r="44" spans="2:31" x14ac:dyDescent="0.4">
      <c r="B44" s="63"/>
      <c r="C44" s="63"/>
      <c r="D44" s="63"/>
    </row>
    <row r="45" spans="2:31" x14ac:dyDescent="0.4">
      <c r="B45" s="63"/>
      <c r="C45" s="63"/>
      <c r="D45" s="63"/>
    </row>
    <row r="46" spans="2:31" x14ac:dyDescent="0.4">
      <c r="B46" s="63"/>
      <c r="C46" s="63"/>
      <c r="D46" s="63"/>
    </row>
    <row r="47" spans="2:31" x14ac:dyDescent="0.4">
      <c r="B47" s="63"/>
      <c r="C47" s="63"/>
      <c r="D47" s="63"/>
    </row>
    <row r="48" spans="2:31" x14ac:dyDescent="0.4">
      <c r="B48" s="63"/>
      <c r="C48" s="63"/>
      <c r="D48" s="63"/>
    </row>
    <row r="49" spans="2:4" x14ac:dyDescent="0.4">
      <c r="B49" s="63"/>
      <c r="C49" s="63"/>
      <c r="D49" s="63"/>
    </row>
    <row r="50" spans="2:4" x14ac:dyDescent="0.4">
      <c r="B50" s="63"/>
      <c r="C50" s="63"/>
      <c r="D50" s="63"/>
    </row>
    <row r="51" spans="2:4" x14ac:dyDescent="0.4">
      <c r="B51" s="63"/>
      <c r="C51" s="63"/>
      <c r="D51" s="63"/>
    </row>
    <row r="52" spans="2:4" x14ac:dyDescent="0.4">
      <c r="B52" s="63"/>
      <c r="C52" s="63"/>
      <c r="D52" s="63"/>
    </row>
    <row r="53" spans="2:4" x14ac:dyDescent="0.4">
      <c r="B53" s="63"/>
      <c r="C53" s="63"/>
      <c r="D53" s="63"/>
    </row>
    <row r="54" spans="2:4" x14ac:dyDescent="0.4">
      <c r="B54" s="63"/>
      <c r="C54" s="63"/>
      <c r="D54" s="63"/>
    </row>
    <row r="55" spans="2:4" x14ac:dyDescent="0.4">
      <c r="B55" s="63"/>
      <c r="C55" s="63"/>
      <c r="D55" s="63"/>
    </row>
    <row r="56" spans="2:4" x14ac:dyDescent="0.4">
      <c r="B56" s="63"/>
      <c r="C56" s="63"/>
      <c r="D56" s="63"/>
    </row>
    <row r="57" spans="2:4" x14ac:dyDescent="0.4">
      <c r="B57" s="63"/>
      <c r="C57" s="63"/>
      <c r="D57" s="63"/>
    </row>
    <row r="58" spans="2:4" x14ac:dyDescent="0.4">
      <c r="B58" s="63"/>
      <c r="C58" s="63"/>
      <c r="D58" s="63"/>
    </row>
    <row r="59" spans="2:4" x14ac:dyDescent="0.4">
      <c r="B59" s="63"/>
      <c r="C59" s="63"/>
      <c r="D59" s="63"/>
    </row>
    <row r="60" spans="2:4" x14ac:dyDescent="0.4">
      <c r="B60" s="63"/>
      <c r="C60" s="63"/>
      <c r="D60" s="63"/>
    </row>
    <row r="61" spans="2:4" x14ac:dyDescent="0.4">
      <c r="B61" s="63"/>
      <c r="C61" s="63"/>
      <c r="D61" s="63"/>
    </row>
    <row r="62" spans="2:4" x14ac:dyDescent="0.4">
      <c r="B62" s="63"/>
      <c r="C62" s="63"/>
      <c r="D62" s="63"/>
    </row>
    <row r="63" spans="2:4" x14ac:dyDescent="0.4">
      <c r="B63" s="63"/>
      <c r="C63" s="63"/>
      <c r="D63" s="63"/>
    </row>
    <row r="64" spans="2:4" x14ac:dyDescent="0.4">
      <c r="B64" s="63"/>
      <c r="C64" s="63"/>
      <c r="D64" s="63"/>
    </row>
    <row r="65" spans="2:4" x14ac:dyDescent="0.4">
      <c r="B65" s="63"/>
      <c r="C65" s="63"/>
      <c r="D65" s="63"/>
    </row>
    <row r="66" spans="2:4" x14ac:dyDescent="0.4">
      <c r="B66" s="63"/>
      <c r="C66" s="63"/>
      <c r="D66" s="63"/>
    </row>
    <row r="67" spans="2:4" x14ac:dyDescent="0.4">
      <c r="B67" s="63"/>
      <c r="C67" s="63"/>
      <c r="D67" s="63"/>
    </row>
    <row r="68" spans="2:4" x14ac:dyDescent="0.4">
      <c r="B68" s="63"/>
      <c r="C68" s="63"/>
      <c r="D68" s="63"/>
    </row>
  </sheetData>
  <mergeCells count="75">
    <mergeCell ref="U2:U11"/>
    <mergeCell ref="B60:D60"/>
    <mergeCell ref="B49:D49"/>
    <mergeCell ref="B50:D50"/>
    <mergeCell ref="B51:D51"/>
    <mergeCell ref="B42:D42"/>
    <mergeCell ref="B43:D43"/>
    <mergeCell ref="B52:D52"/>
    <mergeCell ref="B53:D53"/>
    <mergeCell ref="B54:D54"/>
    <mergeCell ref="B55:D55"/>
    <mergeCell ref="B56:D56"/>
    <mergeCell ref="E21:E22"/>
    <mergeCell ref="F21:F22"/>
    <mergeCell ref="G21:G22"/>
    <mergeCell ref="B58:D58"/>
    <mergeCell ref="A21:A22"/>
    <mergeCell ref="B21:D22"/>
    <mergeCell ref="B39:D39"/>
    <mergeCell ref="B40:D40"/>
    <mergeCell ref="B41:D41"/>
    <mergeCell ref="B25:D25"/>
    <mergeCell ref="B26:D26"/>
    <mergeCell ref="B27:D27"/>
    <mergeCell ref="B28:D28"/>
    <mergeCell ref="B29:D29"/>
    <mergeCell ref="B35:D35"/>
    <mergeCell ref="B36:D36"/>
    <mergeCell ref="B30:D30"/>
    <mergeCell ref="B31:D31"/>
    <mergeCell ref="B32:D32"/>
    <mergeCell ref="B33:D33"/>
    <mergeCell ref="B68:D68"/>
    <mergeCell ref="B61:D61"/>
    <mergeCell ref="B62:D62"/>
    <mergeCell ref="B63:D63"/>
    <mergeCell ref="B64:D64"/>
    <mergeCell ref="B65:D65"/>
    <mergeCell ref="B66:D66"/>
    <mergeCell ref="B67:D67"/>
    <mergeCell ref="B59:D59"/>
    <mergeCell ref="B48:D48"/>
    <mergeCell ref="B37:D37"/>
    <mergeCell ref="B38:D38"/>
    <mergeCell ref="B57:D57"/>
    <mergeCell ref="B44:D44"/>
    <mergeCell ref="B45:D45"/>
    <mergeCell ref="B46:D46"/>
    <mergeCell ref="B47:D47"/>
    <mergeCell ref="B15:D15"/>
    <mergeCell ref="B20:D20"/>
    <mergeCell ref="B34:D34"/>
    <mergeCell ref="B24:D24"/>
    <mergeCell ref="B23:D23"/>
    <mergeCell ref="B1:D1"/>
    <mergeCell ref="B2:D2"/>
    <mergeCell ref="B3:D3"/>
    <mergeCell ref="B4:D4"/>
    <mergeCell ref="B5:D5"/>
    <mergeCell ref="I21:I22"/>
    <mergeCell ref="J21:K22"/>
    <mergeCell ref="Z2:Z11"/>
    <mergeCell ref="B6:D6"/>
    <mergeCell ref="B7:D7"/>
    <mergeCell ref="B8:D8"/>
    <mergeCell ref="B9:D9"/>
    <mergeCell ref="B10:D10"/>
    <mergeCell ref="B11:D11"/>
    <mergeCell ref="B16:D16"/>
    <mergeCell ref="B17:D17"/>
    <mergeCell ref="B18:D18"/>
    <mergeCell ref="B12:D12"/>
    <mergeCell ref="B19:D19"/>
    <mergeCell ref="B13:D13"/>
    <mergeCell ref="B14:D14"/>
  </mergeCells>
  <phoneticPr fontId="1" type="noConversion"/>
  <dataValidations count="1">
    <dataValidation type="list" allowBlank="1" showInputMessage="1" showErrorMessage="1" sqref="B2:D20" xr:uid="{00000000-0002-0000-0800-000000000000}">
      <formula1>$AE$2:$AE$40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一月</vt:lpstr>
      <vt:lpstr>二月</vt:lpstr>
      <vt:lpstr>三月</vt:lpstr>
      <vt:lpstr>四月</vt:lpstr>
      <vt:lpstr>五月</vt:lpstr>
      <vt:lpstr>六月</vt:lpstr>
      <vt:lpstr>七月</vt:lpstr>
      <vt:lpstr>八月</vt:lpstr>
      <vt:lpstr>九月</vt:lpstr>
      <vt:lpstr>十月</vt:lpstr>
      <vt:lpstr>十一月</vt:lpstr>
      <vt:lpstr>十二月</vt:lpstr>
      <vt:lpstr>總盈餘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Kris</cp:lastModifiedBy>
  <cp:lastPrinted>2024-02-05T06:19:26Z</cp:lastPrinted>
  <dcterms:created xsi:type="dcterms:W3CDTF">2024-02-05T03:27:51Z</dcterms:created>
  <dcterms:modified xsi:type="dcterms:W3CDTF">2024-02-19T07:20:09Z</dcterms:modified>
</cp:coreProperties>
</file>